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 PROJECTS DOCUMENTS\Kitengela KNHSRBS Housing\1. MECHANICAL\mech 4 estimate\REVISED\PHASE 1\Tender document\rev 05 - Retender\REVISED DOC\"/>
    </mc:Choice>
  </mc:AlternateContent>
  <bookViews>
    <workbookView xWindow="0" yWindow="0" windowWidth="20490" windowHeight="7755" firstSheet="15" activeTab="18"/>
  </bookViews>
  <sheets>
    <sheet name="general items" sheetId="33" r:id="rId1"/>
    <sheet name="clubhouse" sheetId="61" r:id="rId2"/>
    <sheet name="Swimming Pool" sheetId="66" r:id="rId3"/>
    <sheet name="2 brm apartments" sheetId="59" r:id="rId4"/>
    <sheet name="3 brm apartments" sheetId="50" r:id="rId5"/>
    <sheet name="1A" sheetId="21" r:id="rId6"/>
    <sheet name="2B" sheetId="35" r:id="rId7"/>
    <sheet name="3A" sheetId="52" r:id="rId8"/>
    <sheet name="3B" sheetId="53" r:id="rId9"/>
    <sheet name="Gatehouse" sheetId="65" r:id="rId10"/>
    <sheet name="external  super" sheetId="44" r:id="rId11"/>
    <sheet name="external  apartments" sheetId="55" r:id="rId12"/>
    <sheet name="collection page external" sheetId="48" r:id="rId13"/>
    <sheet name="irrigation common" sheetId="56" r:id="rId14"/>
    <sheet name="irrigation maissionettes" sheetId="57" r:id="rId15"/>
    <sheet name="irrigation apartments" sheetId="58" r:id="rId16"/>
    <sheet name="collection page irrigation" sheetId="64" r:id="rId17"/>
    <sheet name=" SUMMARY PAGE" sheetId="63" r:id="rId18"/>
    <sheet name="schedule of client supply" sheetId="68" r:id="rId19"/>
  </sheets>
  <externalReferences>
    <externalReference r:id="rId20"/>
  </externalReferences>
  <definedNames>
    <definedName name="Irrigation" localSheetId="18">#REF!</definedName>
    <definedName name="Irrigation">#REF!</definedName>
    <definedName name="kk" localSheetId="18">#REF!</definedName>
    <definedName name="kk">#REF!</definedName>
    <definedName name="ll" localSheetId="18">#REF!</definedName>
    <definedName name="ll">#REF!</definedName>
    <definedName name="offic" localSheetId="18">#REF!</definedName>
    <definedName name="offic">#REF!</definedName>
    <definedName name="officegate" localSheetId="18">#REF!</definedName>
    <definedName name="officegate">#REF!</definedName>
    <definedName name="offices" localSheetId="18">#REF!</definedName>
    <definedName name="offices">#REF!</definedName>
    <definedName name="priii" localSheetId="18">'[1]Section A - General'!#REF!</definedName>
    <definedName name="priii">'[1]Section A - General'!#REF!</definedName>
    <definedName name="_xlnm.Print_Area" localSheetId="5">'1A'!$A$1:$F$297</definedName>
    <definedName name="_xlnm.Print_Area" localSheetId="3">'2 brm apartments'!$A$1:$F$478</definedName>
    <definedName name="_xlnm.Print_Area" localSheetId="6">'2B'!$A$1:$F$294</definedName>
    <definedName name="_xlnm.Print_Area" localSheetId="4">'3 brm apartments'!$A$1:$F$476</definedName>
    <definedName name="_xlnm.Print_Area" localSheetId="7">'3A'!$A$1:$F$297</definedName>
    <definedName name="_xlnm.Print_Area" localSheetId="8">'3B'!$A$1:$F$296</definedName>
    <definedName name="_xlnm.Print_Area" localSheetId="1">clubhouse!$A$1:$F$469</definedName>
    <definedName name="_xlnm.Print_Area" localSheetId="12">'collection page external'!$A$1:$F$54</definedName>
    <definedName name="_xlnm.Print_Area" localSheetId="16">'collection page irrigation'!$A$1:$F$54</definedName>
    <definedName name="_xlnm.Print_Area" localSheetId="11">'external  apartments'!$A$1:$F$145</definedName>
    <definedName name="_xlnm.Print_Area" localSheetId="10">'external  super'!$A$1:$F$213</definedName>
    <definedName name="_xlnm.Print_Area" localSheetId="9">Gatehouse!$A$1:$F$303</definedName>
    <definedName name="_xlnm.Print_Area" localSheetId="0">'general items'!$A$1:$F$36</definedName>
    <definedName name="_xlnm.Print_Area" localSheetId="15">'irrigation apartments'!$A$1:$F$87</definedName>
    <definedName name="_xlnm.Print_Area" localSheetId="13">'irrigation common'!$A$1:$F$216</definedName>
    <definedName name="_xlnm.Print_Area" localSheetId="14">'irrigation maissionettes'!$A$1:$F$87</definedName>
    <definedName name="_xlnm.Print_Area" localSheetId="18">'schedule of client supply'!$A$1:$F$98</definedName>
    <definedName name="_xlnm.Print_Area" localSheetId="2">'Swimming Pool'!$A$1:$F$103</definedName>
    <definedName name="Print_Area_MI" localSheetId="18">#REF!</definedName>
    <definedName name="Print_Area_MI">#REF!</definedName>
    <definedName name="printii" localSheetId="18">'[1]Section A - General'!#REF!</definedName>
    <definedName name="printii">'[1]Section A - General'!#REF!</definedName>
    <definedName name="Water" localSheetId="18">#REF!</definedName>
    <definedName name="Water">#REF!</definedName>
  </definedNames>
  <calcPr calcId="152511"/>
</workbook>
</file>

<file path=xl/calcChain.xml><?xml version="1.0" encoding="utf-8"?>
<calcChain xmlns="http://schemas.openxmlformats.org/spreadsheetml/2006/main">
  <c r="F97" i="68" l="1"/>
  <c r="F50" i="68"/>
  <c r="F44" i="68"/>
  <c r="F9" i="66" l="1"/>
  <c r="F304" i="59"/>
  <c r="B100" i="55" l="1"/>
  <c r="F64" i="61" l="1"/>
  <c r="A66" i="61"/>
  <c r="F74" i="61"/>
  <c r="F77" i="61"/>
  <c r="F80" i="61"/>
  <c r="F83" i="61"/>
  <c r="F85" i="61"/>
  <c r="F88" i="61"/>
  <c r="F91" i="61"/>
  <c r="F94" i="61"/>
  <c r="F97" i="61"/>
  <c r="F100" i="61"/>
  <c r="F103" i="61"/>
  <c r="F106" i="61"/>
  <c r="A110" i="61"/>
  <c r="F120" i="61"/>
  <c r="F121" i="61"/>
  <c r="F122" i="61"/>
  <c r="F125" i="61"/>
  <c r="F126" i="61"/>
  <c r="F127" i="61"/>
  <c r="F130" i="61"/>
  <c r="F131" i="61"/>
  <c r="F132" i="61"/>
  <c r="F135" i="61"/>
  <c r="F136" i="61"/>
  <c r="F137" i="61"/>
  <c r="F138" i="61"/>
  <c r="F141" i="61"/>
  <c r="F142" i="61"/>
  <c r="F143" i="61"/>
  <c r="F146" i="61"/>
  <c r="F147" i="61"/>
  <c r="F148" i="61"/>
  <c r="F151" i="61"/>
  <c r="F152" i="61"/>
  <c r="F153" i="61"/>
  <c r="F156" i="61"/>
  <c r="F157" i="61"/>
  <c r="F158" i="61"/>
  <c r="F159" i="61"/>
  <c r="F162" i="61"/>
  <c r="F70" i="68"/>
  <c r="F67" i="68"/>
  <c r="F64" i="68"/>
  <c r="F63" i="65"/>
  <c r="F61" i="68"/>
  <c r="F63" i="53"/>
  <c r="F63" i="35"/>
  <c r="F64" i="21"/>
  <c r="A46" i="68"/>
  <c r="F58" i="68"/>
  <c r="F53" i="68"/>
  <c r="F41" i="68"/>
  <c r="F38" i="68"/>
  <c r="F35" i="68"/>
  <c r="F32" i="68"/>
  <c r="F29" i="68"/>
  <c r="F26" i="68"/>
  <c r="F23" i="68"/>
  <c r="F18" i="68"/>
  <c r="F15" i="68"/>
  <c r="F12" i="68"/>
  <c r="F108" i="61" l="1"/>
  <c r="F21" i="68"/>
  <c r="F55" i="68"/>
  <c r="B88" i="50"/>
  <c r="B79" i="50"/>
  <c r="B76" i="50"/>
  <c r="B90" i="59"/>
  <c r="B81" i="59"/>
  <c r="B78" i="59"/>
  <c r="F83" i="66"/>
  <c r="F82" i="66"/>
  <c r="F81" i="66"/>
  <c r="F80" i="66"/>
  <c r="F79" i="66"/>
  <c r="F78" i="66"/>
  <c r="F77" i="66"/>
  <c r="F76" i="66"/>
  <c r="F75" i="66"/>
  <c r="F74" i="66"/>
  <c r="F73" i="66"/>
  <c r="F72" i="66"/>
  <c r="F71" i="66"/>
  <c r="F70" i="66"/>
  <c r="F69" i="66"/>
  <c r="F68" i="66"/>
  <c r="F67" i="66"/>
  <c r="F66" i="66"/>
  <c r="F65" i="66"/>
  <c r="F64" i="66"/>
  <c r="F63" i="66"/>
  <c r="F62" i="66"/>
  <c r="F61" i="66"/>
  <c r="F60" i="66"/>
  <c r="F59" i="66"/>
  <c r="F52" i="66"/>
  <c r="F51" i="66"/>
  <c r="F50" i="66"/>
  <c r="F49" i="66"/>
  <c r="F48" i="66"/>
  <c r="F45" i="66"/>
  <c r="F44" i="66"/>
  <c r="F43" i="66"/>
  <c r="F42" i="66"/>
  <c r="F41" i="66"/>
  <c r="F40" i="66"/>
  <c r="F39" i="66"/>
  <c r="F38" i="66"/>
  <c r="F37" i="66"/>
  <c r="F36" i="66"/>
  <c r="F35" i="66"/>
  <c r="F28" i="66"/>
  <c r="F27" i="66"/>
  <c r="F26" i="66"/>
  <c r="F25" i="66"/>
  <c r="F24" i="66"/>
  <c r="F23" i="66"/>
  <c r="F22" i="66"/>
  <c r="F21" i="66"/>
  <c r="F20" i="66"/>
  <c r="F19" i="66"/>
  <c r="F18" i="66"/>
  <c r="F17" i="66"/>
  <c r="F16" i="66"/>
  <c r="F15" i="66"/>
  <c r="F14" i="66"/>
  <c r="F13" i="66"/>
  <c r="F12" i="66"/>
  <c r="F10" i="66"/>
  <c r="F29" i="66" l="1"/>
  <c r="F31" i="66" s="1"/>
  <c r="F56" i="66" s="1"/>
  <c r="F58" i="66" s="1"/>
  <c r="F103" i="66" s="1"/>
  <c r="F10" i="63" s="1"/>
  <c r="F22" i="33" l="1"/>
  <c r="F19" i="33"/>
  <c r="F17" i="33"/>
  <c r="F15" i="33"/>
  <c r="F13" i="33"/>
  <c r="F12" i="33"/>
  <c r="F11" i="33"/>
  <c r="F10" i="33"/>
  <c r="F9" i="33"/>
  <c r="F62" i="58"/>
  <c r="F59" i="58"/>
  <c r="F57" i="58"/>
  <c r="F54" i="58"/>
  <c r="F41" i="58"/>
  <c r="F38" i="58"/>
  <c r="F37" i="58"/>
  <c r="F34" i="58"/>
  <c r="F33" i="58"/>
  <c r="F30" i="58"/>
  <c r="F29" i="58"/>
  <c r="F26" i="58"/>
  <c r="F25" i="58"/>
  <c r="F22" i="58"/>
  <c r="F19" i="58"/>
  <c r="F18" i="58"/>
  <c r="F15" i="58"/>
  <c r="F14" i="58"/>
  <c r="F11" i="58"/>
  <c r="F10" i="58"/>
  <c r="F62" i="57"/>
  <c r="F59" i="57"/>
  <c r="F57" i="57"/>
  <c r="F54" i="57"/>
  <c r="F41" i="57"/>
  <c r="F38" i="57"/>
  <c r="F37" i="57"/>
  <c r="F34" i="57"/>
  <c r="F33" i="57"/>
  <c r="F30" i="57"/>
  <c r="F29" i="57"/>
  <c r="F26" i="57"/>
  <c r="F25" i="57"/>
  <c r="F22" i="57"/>
  <c r="F19" i="57"/>
  <c r="F18" i="57"/>
  <c r="F15" i="57"/>
  <c r="F14" i="57"/>
  <c r="F11" i="57"/>
  <c r="F10" i="57"/>
  <c r="F125" i="56"/>
  <c r="F122" i="56"/>
  <c r="F108" i="56"/>
  <c r="F105" i="56"/>
  <c r="F102" i="56"/>
  <c r="F99" i="56"/>
  <c r="F96" i="56"/>
  <c r="F93" i="56"/>
  <c r="F90" i="56"/>
  <c r="F87" i="56"/>
  <c r="F84" i="56"/>
  <c r="F81" i="56"/>
  <c r="F55" i="56"/>
  <c r="F46" i="56"/>
  <c r="F12" i="56"/>
  <c r="F10" i="56"/>
  <c r="F62" i="55"/>
  <c r="F59" i="55"/>
  <c r="F56" i="55"/>
  <c r="F41" i="55"/>
  <c r="F38" i="55"/>
  <c r="F37" i="55"/>
  <c r="F34" i="55"/>
  <c r="F33" i="55"/>
  <c r="F30" i="55"/>
  <c r="F29" i="55"/>
  <c r="F26" i="55"/>
  <c r="F25" i="55"/>
  <c r="F22" i="55"/>
  <c r="F19" i="55"/>
  <c r="F18" i="55"/>
  <c r="F15" i="55"/>
  <c r="F14" i="55"/>
  <c r="F11" i="55"/>
  <c r="F10" i="55"/>
  <c r="F144" i="44"/>
  <c r="F141" i="44"/>
  <c r="F138" i="44"/>
  <c r="F133" i="44"/>
  <c r="F132" i="44"/>
  <c r="F129" i="44"/>
  <c r="F128" i="44"/>
  <c r="F125" i="44"/>
  <c r="F124" i="44"/>
  <c r="F123" i="44"/>
  <c r="F122" i="44"/>
  <c r="F107" i="44"/>
  <c r="F106" i="44"/>
  <c r="F105" i="44"/>
  <c r="F104" i="44"/>
  <c r="F101" i="44"/>
  <c r="F100" i="44"/>
  <c r="F99" i="44"/>
  <c r="F98" i="44"/>
  <c r="F97" i="44"/>
  <c r="F96" i="44"/>
  <c r="F93" i="44"/>
  <c r="F92" i="44"/>
  <c r="F91" i="44"/>
  <c r="F90" i="44"/>
  <c r="F87" i="44"/>
  <c r="F86" i="44"/>
  <c r="F85" i="44"/>
  <c r="F84" i="44"/>
  <c r="F81" i="44"/>
  <c r="F80" i="44"/>
  <c r="F79" i="44"/>
  <c r="F78" i="44"/>
  <c r="F58" i="44"/>
  <c r="F49" i="44"/>
  <c r="F46" i="44"/>
  <c r="F12" i="44"/>
  <c r="F10" i="44"/>
  <c r="F46" i="58" l="1"/>
  <c r="F51" i="58" s="1"/>
  <c r="F87" i="58" s="1"/>
  <c r="F13" i="64" s="1"/>
  <c r="F46" i="57"/>
  <c r="F51" i="57" s="1"/>
  <c r="F87" i="57" s="1"/>
  <c r="F11" i="64" s="1"/>
  <c r="F114" i="56"/>
  <c r="F119" i="56" s="1"/>
  <c r="F71" i="56"/>
  <c r="F173" i="56" s="1"/>
  <c r="F38" i="56"/>
  <c r="F171" i="56" s="1"/>
  <c r="F38" i="44"/>
  <c r="F168" i="44" s="1"/>
  <c r="F162" i="56"/>
  <c r="F175" i="56" s="1"/>
  <c r="F35" i="33"/>
  <c r="F6" i="63" s="1"/>
  <c r="F113" i="44"/>
  <c r="F119" i="44" s="1"/>
  <c r="F68" i="44"/>
  <c r="F170" i="44" s="1"/>
  <c r="F46" i="55"/>
  <c r="F51" i="55" s="1"/>
  <c r="F215" i="56" l="1"/>
  <c r="F9" i="64" s="1"/>
  <c r="F53" i="64" s="1"/>
  <c r="F28" i="63" s="1"/>
  <c r="F212" i="65"/>
  <c r="F210" i="65"/>
  <c r="F208" i="65"/>
  <c r="F206" i="65"/>
  <c r="F205" i="65"/>
  <c r="F202" i="65"/>
  <c r="F201" i="65"/>
  <c r="F198" i="65"/>
  <c r="F195" i="65"/>
  <c r="F194" i="65"/>
  <c r="F193" i="65"/>
  <c r="F190" i="65"/>
  <c r="F189" i="65"/>
  <c r="F188" i="65"/>
  <c r="F187" i="65"/>
  <c r="F158" i="65"/>
  <c r="F155" i="65"/>
  <c r="F152" i="65"/>
  <c r="F149" i="65"/>
  <c r="F146" i="65"/>
  <c r="F143" i="65"/>
  <c r="F140" i="65"/>
  <c r="F137" i="65"/>
  <c r="F134" i="65"/>
  <c r="F131" i="65"/>
  <c r="F88" i="65"/>
  <c r="F85" i="65"/>
  <c r="F82" i="65"/>
  <c r="F79" i="65"/>
  <c r="F76" i="65"/>
  <c r="F73" i="65"/>
  <c r="F207" i="53"/>
  <c r="F205" i="53"/>
  <c r="F203" i="53"/>
  <c r="F200" i="53"/>
  <c r="F197" i="53"/>
  <c r="F196" i="53"/>
  <c r="F193" i="53"/>
  <c r="F192" i="53"/>
  <c r="F191" i="53"/>
  <c r="F188" i="53"/>
  <c r="F187" i="53"/>
  <c r="F186" i="53"/>
  <c r="F183" i="53"/>
  <c r="F182" i="53"/>
  <c r="F181" i="53"/>
  <c r="F180" i="53"/>
  <c r="F168" i="53"/>
  <c r="F165" i="53"/>
  <c r="F162" i="53"/>
  <c r="F161" i="53"/>
  <c r="F160" i="53"/>
  <c r="F157" i="53"/>
  <c r="F156" i="53"/>
  <c r="F155" i="53"/>
  <c r="F152" i="53"/>
  <c r="F151" i="53"/>
  <c r="F150" i="53"/>
  <c r="F147" i="53"/>
  <c r="F146" i="53"/>
  <c r="F145" i="53"/>
  <c r="F142" i="53"/>
  <c r="F141" i="53"/>
  <c r="F140" i="53"/>
  <c r="F139" i="53"/>
  <c r="F136" i="53"/>
  <c r="F135" i="53"/>
  <c r="F134" i="53"/>
  <c r="F131" i="53"/>
  <c r="F130" i="53"/>
  <c r="F129" i="53"/>
  <c r="F126" i="53"/>
  <c r="F125" i="53"/>
  <c r="F124" i="53"/>
  <c r="F110" i="53"/>
  <c r="F105" i="53"/>
  <c r="F102" i="53"/>
  <c r="F99" i="53"/>
  <c r="F96" i="53"/>
  <c r="F93" i="53"/>
  <c r="F90" i="53"/>
  <c r="F87" i="53"/>
  <c r="F84" i="53"/>
  <c r="F82" i="53"/>
  <c r="F79" i="53"/>
  <c r="F76" i="53"/>
  <c r="F73" i="53"/>
  <c r="F208" i="52"/>
  <c r="F206" i="52"/>
  <c r="F204" i="52"/>
  <c r="F201" i="52"/>
  <c r="F198" i="52"/>
  <c r="F197" i="52"/>
  <c r="F194" i="52"/>
  <c r="F193" i="52"/>
  <c r="F192" i="52"/>
  <c r="F189" i="52"/>
  <c r="F188" i="52"/>
  <c r="F187" i="52"/>
  <c r="F184" i="52"/>
  <c r="F183" i="52"/>
  <c r="F182" i="52"/>
  <c r="F181" i="52"/>
  <c r="F169" i="52"/>
  <c r="F166" i="52"/>
  <c r="F163" i="52"/>
  <c r="F162" i="52"/>
  <c r="F161" i="52"/>
  <c r="F158" i="52"/>
  <c r="F157" i="52"/>
  <c r="F156" i="52"/>
  <c r="F153" i="52"/>
  <c r="F152" i="52"/>
  <c r="F151" i="52"/>
  <c r="F148" i="52"/>
  <c r="F147" i="52"/>
  <c r="F146" i="52"/>
  <c r="F143" i="52"/>
  <c r="F142" i="52"/>
  <c r="F141" i="52"/>
  <c r="F140" i="52"/>
  <c r="F137" i="52"/>
  <c r="F136" i="52"/>
  <c r="F135" i="52"/>
  <c r="F132" i="52"/>
  <c r="F131" i="52"/>
  <c r="F130" i="52"/>
  <c r="F127" i="52"/>
  <c r="F126" i="52"/>
  <c r="F125" i="52"/>
  <c r="F111" i="52"/>
  <c r="F106" i="52"/>
  <c r="F103" i="52"/>
  <c r="F100" i="52"/>
  <c r="F97" i="52"/>
  <c r="F94" i="52"/>
  <c r="F91" i="52"/>
  <c r="F88" i="52"/>
  <c r="F85" i="52"/>
  <c r="F83" i="52"/>
  <c r="F80" i="52"/>
  <c r="F77" i="52"/>
  <c r="F74" i="52"/>
  <c r="F182" i="35"/>
  <c r="F186" i="35"/>
  <c r="F187" i="35"/>
  <c r="F191" i="35"/>
  <c r="F192" i="35"/>
  <c r="F196" i="35"/>
  <c r="F206" i="35"/>
  <c r="F204" i="35"/>
  <c r="F202" i="35"/>
  <c r="F199" i="35"/>
  <c r="F195" i="35"/>
  <c r="F190" i="35"/>
  <c r="F185" i="35"/>
  <c r="F181" i="35"/>
  <c r="F180" i="35"/>
  <c r="F179" i="35"/>
  <c r="F168" i="35"/>
  <c r="F165" i="35"/>
  <c r="F162" i="35"/>
  <c r="F161" i="35"/>
  <c r="F160" i="35"/>
  <c r="F157" i="35"/>
  <c r="F156" i="35"/>
  <c r="F155" i="35"/>
  <c r="F152" i="35"/>
  <c r="F151" i="35"/>
  <c r="F150" i="35"/>
  <c r="F147" i="35"/>
  <c r="F146" i="35"/>
  <c r="F145" i="35"/>
  <c r="F142" i="35"/>
  <c r="F141" i="35"/>
  <c r="F140" i="35"/>
  <c r="F139" i="35"/>
  <c r="F136" i="35"/>
  <c r="F134" i="35"/>
  <c r="F135" i="35"/>
  <c r="F131" i="35"/>
  <c r="F130" i="35"/>
  <c r="F129" i="35"/>
  <c r="F126" i="35"/>
  <c r="F125" i="35"/>
  <c r="F124" i="35"/>
  <c r="F110" i="35"/>
  <c r="F237" i="65" l="1"/>
  <c r="F252" i="65" s="1"/>
  <c r="F230" i="53"/>
  <c r="F245" i="53" s="1"/>
  <c r="F170" i="53"/>
  <c r="F243" i="53" s="1"/>
  <c r="F171" i="52"/>
  <c r="F244" i="52" s="1"/>
  <c r="F177" i="65"/>
  <c r="F250" i="65" s="1"/>
  <c r="F119" i="65"/>
  <c r="F248" i="65" s="1"/>
  <c r="F246" i="65"/>
  <c r="F231" i="52"/>
  <c r="F246" i="52" s="1"/>
  <c r="F170" i="35"/>
  <c r="F241" i="35" s="1"/>
  <c r="F230" i="35"/>
  <c r="F243" i="35" s="1"/>
  <c r="F107" i="35"/>
  <c r="F105" i="35"/>
  <c r="F102" i="35"/>
  <c r="F99" i="35"/>
  <c r="F96" i="35"/>
  <c r="F93" i="35"/>
  <c r="F90" i="35"/>
  <c r="F87" i="35"/>
  <c r="F84" i="35"/>
  <c r="F82" i="35"/>
  <c r="F79" i="35"/>
  <c r="F76" i="35"/>
  <c r="F73" i="35"/>
  <c r="F208" i="21"/>
  <c r="F206" i="21"/>
  <c r="F204" i="21"/>
  <c r="F202" i="21"/>
  <c r="F201" i="21"/>
  <c r="F198" i="21"/>
  <c r="F197" i="21"/>
  <c r="F194" i="21"/>
  <c r="F193" i="21"/>
  <c r="F192" i="21"/>
  <c r="F189" i="21"/>
  <c r="F188" i="21"/>
  <c r="F187" i="21"/>
  <c r="F184" i="21"/>
  <c r="F183" i="21"/>
  <c r="F182" i="21"/>
  <c r="F181" i="21"/>
  <c r="F169" i="21"/>
  <c r="F166" i="21"/>
  <c r="F163" i="21"/>
  <c r="F162" i="21"/>
  <c r="F161" i="21"/>
  <c r="F158" i="21"/>
  <c r="F157" i="21"/>
  <c r="F156" i="21"/>
  <c r="F153" i="21"/>
  <c r="F152" i="21"/>
  <c r="F151" i="21"/>
  <c r="F148" i="21"/>
  <c r="F147" i="21"/>
  <c r="F146" i="21"/>
  <c r="F143" i="21"/>
  <c r="F142" i="21"/>
  <c r="F141" i="21"/>
  <c r="F140" i="21"/>
  <c r="F137" i="21"/>
  <c r="F136" i="21"/>
  <c r="F135" i="21"/>
  <c r="F132" i="21"/>
  <c r="F131" i="21"/>
  <c r="F130" i="21"/>
  <c r="F127" i="21"/>
  <c r="F126" i="21"/>
  <c r="F125" i="21"/>
  <c r="F111" i="21"/>
  <c r="F106" i="21"/>
  <c r="F103" i="21"/>
  <c r="F100" i="21"/>
  <c r="F97" i="21"/>
  <c r="F94" i="21"/>
  <c r="F91" i="21"/>
  <c r="F88" i="21"/>
  <c r="F83" i="21"/>
  <c r="F80" i="21"/>
  <c r="F77" i="21"/>
  <c r="F74" i="21"/>
  <c r="F85" i="21"/>
  <c r="F361" i="50"/>
  <c r="F359" i="50"/>
  <c r="F357" i="50"/>
  <c r="F355" i="50"/>
  <c r="F257" i="65" l="1"/>
  <c r="F259" i="65" s="1"/>
  <c r="F302" i="65" s="1"/>
  <c r="F24" i="63" s="1"/>
  <c r="F112" i="35"/>
  <c r="F239" i="35" s="1"/>
  <c r="F171" i="21"/>
  <c r="F244" i="21" s="1"/>
  <c r="F231" i="21"/>
  <c r="F246" i="21" s="1"/>
  <c r="F410" i="50"/>
  <c r="F441" i="50" s="1"/>
  <c r="F304" i="50" l="1"/>
  <c r="F302" i="50"/>
  <c r="F300" i="50"/>
  <c r="F297" i="50"/>
  <c r="F296" i="50"/>
  <c r="F260" i="50"/>
  <c r="F257" i="50"/>
  <c r="F254" i="50"/>
  <c r="F251" i="50"/>
  <c r="F248" i="50"/>
  <c r="F247" i="50"/>
  <c r="F244" i="50"/>
  <c r="F241" i="50"/>
  <c r="F238" i="50"/>
  <c r="F200" i="50"/>
  <c r="F198" i="50"/>
  <c r="F197" i="50"/>
  <c r="F194" i="50"/>
  <c r="F193" i="50"/>
  <c r="F190" i="50"/>
  <c r="F189" i="50"/>
  <c r="F188" i="50"/>
  <c r="F185" i="50"/>
  <c r="F184" i="50"/>
  <c r="F183" i="50"/>
  <c r="F180" i="50"/>
  <c r="F179" i="50"/>
  <c r="F178" i="50"/>
  <c r="F165" i="50"/>
  <c r="F162" i="50"/>
  <c r="F158" i="50"/>
  <c r="F155" i="50"/>
  <c r="F154" i="50"/>
  <c r="F151" i="50"/>
  <c r="F150" i="50"/>
  <c r="F147" i="50"/>
  <c r="F144" i="50"/>
  <c r="F143" i="50"/>
  <c r="F140" i="50"/>
  <c r="F139" i="50"/>
  <c r="F136" i="50"/>
  <c r="F135" i="50"/>
  <c r="F132" i="50"/>
  <c r="F131" i="50"/>
  <c r="F128" i="50"/>
  <c r="F127" i="50"/>
  <c r="F124" i="50"/>
  <c r="F123" i="50"/>
  <c r="F108" i="50"/>
  <c r="F103" i="50"/>
  <c r="F94" i="50"/>
  <c r="F91" i="50"/>
  <c r="F88" i="50"/>
  <c r="F82" i="50"/>
  <c r="F73" i="50"/>
  <c r="F166" i="59"/>
  <c r="F163" i="59"/>
  <c r="F160" i="59"/>
  <c r="F157" i="59"/>
  <c r="F156" i="59"/>
  <c r="F153" i="59"/>
  <c r="F152" i="59"/>
  <c r="F149" i="59"/>
  <c r="F146" i="59"/>
  <c r="F145" i="59"/>
  <c r="F142" i="59"/>
  <c r="F141" i="59"/>
  <c r="F138" i="59"/>
  <c r="F137" i="59"/>
  <c r="F134" i="59"/>
  <c r="F133" i="59"/>
  <c r="F130" i="59"/>
  <c r="F129" i="59"/>
  <c r="F126" i="59"/>
  <c r="F125" i="59"/>
  <c r="F110" i="59"/>
  <c r="F105" i="59"/>
  <c r="F96" i="59"/>
  <c r="F93" i="59"/>
  <c r="F90" i="59"/>
  <c r="F84" i="59"/>
  <c r="F75" i="59"/>
  <c r="F202" i="59"/>
  <c r="F200" i="59"/>
  <c r="F199" i="59"/>
  <c r="F196" i="59"/>
  <c r="F195" i="59"/>
  <c r="F192" i="59"/>
  <c r="F191" i="59"/>
  <c r="F190" i="59"/>
  <c r="F187" i="59"/>
  <c r="F186" i="59"/>
  <c r="F185" i="59"/>
  <c r="F182" i="59"/>
  <c r="F181" i="59"/>
  <c r="F180" i="59"/>
  <c r="F243" i="59"/>
  <c r="F246" i="59"/>
  <c r="F249" i="59"/>
  <c r="F250" i="59"/>
  <c r="F253" i="59"/>
  <c r="F256" i="59"/>
  <c r="F259" i="59"/>
  <c r="F262" i="59"/>
  <c r="F240" i="59"/>
  <c r="F299" i="59"/>
  <c r="F302" i="59"/>
  <c r="F306" i="59"/>
  <c r="F298" i="59"/>
  <c r="F364" i="59"/>
  <c r="F362" i="59"/>
  <c r="F360" i="59"/>
  <c r="F358" i="59"/>
  <c r="F356" i="61"/>
  <c r="F354" i="61"/>
  <c r="F352" i="61"/>
  <c r="F350" i="61"/>
  <c r="F348" i="61"/>
  <c r="F337" i="61"/>
  <c r="F334" i="61"/>
  <c r="F325" i="61"/>
  <c r="F322" i="61"/>
  <c r="F319" i="61"/>
  <c r="F316" i="61"/>
  <c r="F315" i="61"/>
  <c r="F314" i="61"/>
  <c r="F311" i="61"/>
  <c r="F310" i="61"/>
  <c r="F307" i="61"/>
  <c r="F304" i="61"/>
  <c r="F303" i="61"/>
  <c r="F300" i="61"/>
  <c r="F299" i="61"/>
  <c r="F237" i="61"/>
  <c r="F238" i="61"/>
  <c r="F239" i="61"/>
  <c r="F242" i="61"/>
  <c r="F243" i="61"/>
  <c r="F244" i="61"/>
  <c r="F247" i="61"/>
  <c r="F248" i="61"/>
  <c r="F249" i="61"/>
  <c r="F252" i="61"/>
  <c r="F253" i="61"/>
  <c r="F256" i="61"/>
  <c r="F257" i="61"/>
  <c r="F259" i="61"/>
  <c r="F261" i="61"/>
  <c r="F263" i="61"/>
  <c r="F236" i="61"/>
  <c r="F183" i="61"/>
  <c r="F180" i="61"/>
  <c r="F177" i="61"/>
  <c r="F169" i="50" l="1"/>
  <c r="F423" i="50" s="1"/>
  <c r="F287" i="61"/>
  <c r="F418" i="61" s="1"/>
  <c r="F168" i="61"/>
  <c r="F174" i="61" s="1"/>
  <c r="F227" i="61" s="1"/>
  <c r="F416" i="61" s="1"/>
  <c r="F414" i="61"/>
  <c r="F412" i="61"/>
  <c r="F348" i="50"/>
  <c r="F228" i="50"/>
  <c r="F425" i="50" s="1"/>
  <c r="F287" i="50"/>
  <c r="F437" i="50" s="1"/>
  <c r="F171" i="59"/>
  <c r="F424" i="59" s="1"/>
  <c r="F230" i="59"/>
  <c r="F426" i="59" s="1"/>
  <c r="F351" i="59"/>
  <c r="F440" i="59" s="1"/>
  <c r="F289" i="59"/>
  <c r="F438" i="59" s="1"/>
  <c r="A291" i="59"/>
  <c r="A352" i="59" s="1"/>
  <c r="F413" i="59"/>
  <c r="F442" i="59" s="1"/>
  <c r="F446" i="59" l="1"/>
  <c r="F439" i="50"/>
  <c r="F445" i="50" s="1"/>
  <c r="B412" i="61"/>
  <c r="B248" i="65" l="1"/>
  <c r="C29" i="57" l="1"/>
  <c r="C30" i="57"/>
  <c r="B241" i="53" l="1"/>
  <c r="B242" i="52"/>
  <c r="B240" i="52"/>
  <c r="A48" i="57" l="1"/>
  <c r="B252" i="65"/>
  <c r="B250" i="65"/>
  <c r="B246" i="65"/>
  <c r="A180" i="65"/>
  <c r="A121" i="65"/>
  <c r="A48" i="58" l="1"/>
  <c r="A114" i="53"/>
  <c r="C107" i="53"/>
  <c r="F107" i="53" s="1"/>
  <c r="F112" i="53" s="1"/>
  <c r="F241" i="53" s="1"/>
  <c r="F239" i="53"/>
  <c r="B105" i="53"/>
  <c r="B96" i="53"/>
  <c r="B93" i="53"/>
  <c r="C108" i="52"/>
  <c r="F108" i="52" s="1"/>
  <c r="F113" i="52" s="1"/>
  <c r="F242" i="52" s="1"/>
  <c r="F64" i="52"/>
  <c r="F240" i="52" s="1"/>
  <c r="F237" i="35"/>
  <c r="F248" i="35" s="1"/>
  <c r="F250" i="35" s="1"/>
  <c r="F293" i="35" s="1"/>
  <c r="F18" i="63" s="1"/>
  <c r="F251" i="52" l="1"/>
  <c r="F253" i="52" s="1"/>
  <c r="F296" i="52" s="1"/>
  <c r="F20" i="63" s="1"/>
  <c r="F250" i="53"/>
  <c r="F252" i="53" s="1"/>
  <c r="F295" i="53" s="1"/>
  <c r="F22" i="63" s="1"/>
  <c r="C108" i="21"/>
  <c r="F108" i="21" s="1"/>
  <c r="F113" i="21" s="1"/>
  <c r="F242" i="21" s="1"/>
  <c r="F240" i="21"/>
  <c r="C105" i="50"/>
  <c r="F105" i="50" s="1"/>
  <c r="C100" i="50"/>
  <c r="F100" i="50" s="1"/>
  <c r="C97" i="50"/>
  <c r="F97" i="50" s="1"/>
  <c r="C85" i="50"/>
  <c r="F85" i="50" s="1"/>
  <c r="C79" i="50"/>
  <c r="F79" i="50" s="1"/>
  <c r="C76" i="50"/>
  <c r="F76" i="50" s="1"/>
  <c r="C99" i="59"/>
  <c r="F251" i="21" l="1"/>
  <c r="F253" i="21" s="1"/>
  <c r="F296" i="21" s="1"/>
  <c r="F16" i="63" s="1"/>
  <c r="C102" i="59"/>
  <c r="F102" i="59" s="1"/>
  <c r="F99" i="59"/>
  <c r="F110" i="50"/>
  <c r="F421" i="50" s="1"/>
  <c r="B85" i="65"/>
  <c r="B87" i="53"/>
  <c r="B99" i="53" l="1"/>
  <c r="B102" i="53"/>
  <c r="B107" i="53"/>
  <c r="B84" i="53"/>
  <c r="F403" i="61"/>
  <c r="F422" i="61" s="1"/>
  <c r="F342" i="61"/>
  <c r="F420" i="61" s="1"/>
  <c r="F467" i="61" l="1"/>
  <c r="F8" i="63" s="1"/>
  <c r="B82" i="65"/>
  <c r="B82" i="53"/>
  <c r="B76" i="65"/>
  <c r="B76" i="53"/>
  <c r="B73" i="53"/>
  <c r="B79" i="65"/>
  <c r="B79" i="53"/>
  <c r="B88" i="65"/>
  <c r="B90" i="53"/>
  <c r="B418" i="61" l="1"/>
  <c r="B416" i="61"/>
  <c r="B414" i="61"/>
  <c r="A229" i="61"/>
  <c r="A288" i="61" s="1"/>
  <c r="A343" i="61" s="1"/>
  <c r="A170" i="61"/>
  <c r="C54" i="55" l="1"/>
  <c r="F54" i="55" s="1"/>
  <c r="F90" i="55" s="1"/>
  <c r="F100" i="55" s="1"/>
  <c r="F144" i="55" s="1"/>
  <c r="F11" i="48" s="1"/>
  <c r="B440" i="59"/>
  <c r="B438" i="59"/>
  <c r="B426" i="59"/>
  <c r="B424" i="59"/>
  <c r="B422" i="59"/>
  <c r="B420" i="59"/>
  <c r="C107" i="59"/>
  <c r="F107" i="59" s="1"/>
  <c r="C87" i="59"/>
  <c r="F87" i="59" s="1"/>
  <c r="C81" i="59"/>
  <c r="F81" i="59" s="1"/>
  <c r="C78" i="59"/>
  <c r="F78" i="59" s="1"/>
  <c r="F113" i="59" l="1"/>
  <c r="F422" i="59" s="1"/>
  <c r="B239" i="35"/>
  <c r="B421" i="50"/>
  <c r="B242" i="21"/>
  <c r="F66" i="59" l="1"/>
  <c r="F420" i="59" s="1"/>
  <c r="F431" i="59" s="1"/>
  <c r="F433" i="59" s="1"/>
  <c r="F449" i="59" s="1"/>
  <c r="F476" i="59" s="1"/>
  <c r="F12" i="63" s="1"/>
  <c r="C57" i="58"/>
  <c r="C57" i="57"/>
  <c r="C108" i="56"/>
  <c r="B175" i="56"/>
  <c r="B173" i="56"/>
  <c r="B171" i="56"/>
  <c r="A116" i="56"/>
  <c r="A73" i="56"/>
  <c r="A40" i="56"/>
  <c r="A48" i="55" l="1"/>
  <c r="B245" i="53" l="1"/>
  <c r="B243" i="53"/>
  <c r="B239" i="53"/>
  <c r="A173" i="53"/>
  <c r="B246" i="52"/>
  <c r="B244" i="52"/>
  <c r="A174" i="52"/>
  <c r="A115" i="52"/>
  <c r="B243" i="35"/>
  <c r="B241" i="35"/>
  <c r="B237" i="35"/>
  <c r="B246" i="21"/>
  <c r="B244" i="21"/>
  <c r="B240" i="21"/>
  <c r="B439" i="50" l="1"/>
  <c r="B437" i="50"/>
  <c r="B425" i="50"/>
  <c r="B423" i="50"/>
  <c r="B419" i="50"/>
  <c r="A171" i="50" l="1"/>
  <c r="A230" i="50" s="1"/>
  <c r="A289" i="50" s="1"/>
  <c r="A349" i="50" s="1"/>
  <c r="A412" i="50" s="1"/>
  <c r="A113" i="50"/>
  <c r="F63" i="50" l="1"/>
  <c r="F418" i="50" s="1"/>
  <c r="F430" i="50" s="1"/>
  <c r="F432" i="50" s="1"/>
  <c r="F448" i="50" s="1"/>
  <c r="F451" i="50" s="1"/>
  <c r="F475" i="50" s="1"/>
  <c r="F14" i="63" s="1"/>
  <c r="C136" i="44"/>
  <c r="F136" i="44" s="1"/>
  <c r="F159" i="44" s="1"/>
  <c r="F172" i="44" s="1"/>
  <c r="F212" i="44" s="1"/>
  <c r="F9" i="48" s="1"/>
  <c r="F53" i="48" s="1"/>
  <c r="F26" i="63" s="1"/>
  <c r="B172" i="44"/>
  <c r="B170" i="44"/>
  <c r="B168" i="44"/>
  <c r="A116" i="44"/>
  <c r="A70" i="44"/>
  <c r="F54" i="63" l="1"/>
  <c r="F62" i="63" s="1"/>
  <c r="F72" i="63" s="1"/>
  <c r="A172" i="35"/>
  <c r="A114" i="35"/>
  <c r="A174" i="21" l="1"/>
  <c r="A115" i="21"/>
</calcChain>
</file>

<file path=xl/sharedStrings.xml><?xml version="1.0" encoding="utf-8"?>
<sst xmlns="http://schemas.openxmlformats.org/spreadsheetml/2006/main" count="3183" uniqueCount="483">
  <si>
    <t>ITEM NO.</t>
  </si>
  <si>
    <t>DESCRIPTION</t>
  </si>
  <si>
    <t>RATE</t>
  </si>
  <si>
    <t>(KSHS)</t>
  </si>
  <si>
    <t>QTY</t>
  </si>
  <si>
    <t>UNIT</t>
  </si>
  <si>
    <t>AMOUNT</t>
  </si>
  <si>
    <t>I</t>
  </si>
  <si>
    <t>A</t>
  </si>
  <si>
    <t>NO.</t>
  </si>
  <si>
    <t>Toilet Roll Holder</t>
  </si>
  <si>
    <t>B</t>
  </si>
  <si>
    <t>Coat Hook</t>
  </si>
  <si>
    <t>C</t>
  </si>
  <si>
    <t>Wash Hand Basin</t>
  </si>
  <si>
    <t>D</t>
  </si>
  <si>
    <t xml:space="preserve">Mirror </t>
  </si>
  <si>
    <t>E</t>
  </si>
  <si>
    <t>F</t>
  </si>
  <si>
    <t>G</t>
  </si>
  <si>
    <t>H</t>
  </si>
  <si>
    <t>J</t>
  </si>
  <si>
    <t>Total C/F to Collection Page</t>
  </si>
  <si>
    <t>II</t>
  </si>
  <si>
    <t xml:space="preserve">PLUMBING INSTALLATIONS </t>
  </si>
  <si>
    <t>COLD &amp; HOT WATER SUPPLY</t>
  </si>
  <si>
    <t>Supply, deliver, install test and commission the following:</t>
  </si>
  <si>
    <t>PP-R pipes and fittings to DIN 8077-78 Standards and relevant local standards. Tenderers must allow in their pipework prices for all the couplings, connectors, joints, bypass bends, caps and pipe clips in running lengths of pipes. Jointing &amp; installation methods shall be as per manufacturers’ recommendations only. All pipe diameters are external diameters.</t>
  </si>
  <si>
    <r>
      <t>PolyproPylene Random (PP-R) pipe has been used as a guide to the type and quality expected.</t>
    </r>
    <r>
      <rPr>
        <b/>
        <sz val="11"/>
        <rFont val="Times New Roman"/>
        <family val="1"/>
      </rPr>
      <t xml:space="preserve"> Equal and approved brands shall be accepted only with the Engineers approval.</t>
    </r>
  </si>
  <si>
    <t>a)       25mm PPR pipes</t>
  </si>
  <si>
    <t>LM</t>
  </si>
  <si>
    <t>b)       32mm ditto</t>
  </si>
  <si>
    <t>c)       40mm ditto</t>
  </si>
  <si>
    <t>Elbow and Bends</t>
  </si>
  <si>
    <t/>
  </si>
  <si>
    <t>a)       25mm Bend/Elbows</t>
  </si>
  <si>
    <t>Tees</t>
  </si>
  <si>
    <t>a)       25mm Tees/Equal Tee</t>
  </si>
  <si>
    <t>Reducers</t>
  </si>
  <si>
    <t>a)       25x20mm ditto</t>
  </si>
  <si>
    <t>b)       32x25mm ditto</t>
  </si>
  <si>
    <t>c)       40x25mm ditto</t>
  </si>
  <si>
    <t>d)       40x32mm ditto</t>
  </si>
  <si>
    <t>Unions</t>
  </si>
  <si>
    <t>a)       25mm diameter union</t>
  </si>
  <si>
    <t xml:space="preserve">Total C/F to Next Page </t>
  </si>
  <si>
    <t xml:space="preserve">Total B/F from Previous Page </t>
  </si>
  <si>
    <t>Sockets</t>
  </si>
  <si>
    <t>a)        25mm Socket</t>
  </si>
  <si>
    <t>b)        32mm ditto</t>
  </si>
  <si>
    <t>c)        40mm ditto</t>
  </si>
  <si>
    <t>Male/Female Adaptors</t>
  </si>
  <si>
    <t>a)        25mm Male/Female Adaptor</t>
  </si>
  <si>
    <t>Isolation Valves (Pegler)</t>
  </si>
  <si>
    <t>a)       25mm gate valve</t>
  </si>
  <si>
    <t>b)       32mm ditto</t>
  </si>
  <si>
    <t>c)       40mm ditto</t>
  </si>
  <si>
    <t>Flexible Tubes</t>
  </si>
  <si>
    <t>15mm diameter 300mm long flexible tubings required complete with backnuts and angle valve as Grohe, Ref. No.22940000. or equal and approved</t>
  </si>
  <si>
    <t>III</t>
  </si>
  <si>
    <t>DRAINAGE INSTALLATIONS</t>
  </si>
  <si>
    <t xml:space="preserve">Supply, deliver and install the following UPVC, MUPVC, soil and waste systems respectively to B.S 5255 with fittings fixed to  Manufactures Printed instructions and manufactured by reputable manufacturers. Tenderers must allow in their pipework prices for all the couplings, clippings, connectors, joints etc. as required in the running lengths of pipework and also where necessary, for pipe fixing clips, holder bats plugged and screwed for the proper and satisfactory functioning of the system. </t>
  </si>
  <si>
    <t>Pipes</t>
  </si>
  <si>
    <t xml:space="preserve">a)       100mm dia UPVC Grey pipe (heavy duty) </t>
  </si>
  <si>
    <t>b)       50mm ditto</t>
  </si>
  <si>
    <t>Bends</t>
  </si>
  <si>
    <t>a)       100mm diameter UPVC sweep bend</t>
  </si>
  <si>
    <t>a)       100mm diameter sweep tee</t>
  </si>
  <si>
    <t>b)       40mm ditto</t>
  </si>
  <si>
    <t>Boss Connectors</t>
  </si>
  <si>
    <t>a)       100x50mm diameter boss connector</t>
  </si>
  <si>
    <t>b)       100 x 40mm ditto.</t>
  </si>
  <si>
    <t>Inspection Plugs/Access caps</t>
  </si>
  <si>
    <t>a)       100mm access cap</t>
  </si>
  <si>
    <t>b)       40mm diameter inspection plugs</t>
  </si>
  <si>
    <t>100mm diameter gulley trap complete with chamber and cover.</t>
  </si>
  <si>
    <t>Standard 600x450mm Inspection Chamber complete with HD cover.</t>
  </si>
  <si>
    <t>i)</t>
  </si>
  <si>
    <t>ii)</t>
  </si>
  <si>
    <t>SET</t>
  </si>
  <si>
    <t>ITEM</t>
  </si>
  <si>
    <t>NO</t>
  </si>
  <si>
    <t xml:space="preserve">Sterilization </t>
  </si>
  <si>
    <t>Allow for sterilization including flushing out water and chlorine of the water supply line and water storage tank to the satisfaction of the Engineer</t>
  </si>
  <si>
    <t>K</t>
  </si>
  <si>
    <t>ii)       50mm ditto</t>
  </si>
  <si>
    <t>No.</t>
  </si>
  <si>
    <t xml:space="preserve">These items consist of preliminaries and general Conditions as described in Part A of this document. </t>
  </si>
  <si>
    <t>The contractor shall ensure pricing of items below is not limited to items described below but includes all clauses of Part A of this document.</t>
  </si>
  <si>
    <t>Allow for presentation of all the required samples as per specifications, Bills of Quantities and Drawings.</t>
  </si>
  <si>
    <t>Prepare and submit As-Installed Drawings for routes, types, sizes and arrangement of all pipework and installed equipment, as follows:-</t>
  </si>
  <si>
    <t>Prepare and submit Operating Instructions and Maintenance Manuals for all items installed i.e pumps, fans, control panels etc.</t>
  </si>
  <si>
    <t xml:space="preserve">Total C/F to Summary Page </t>
  </si>
  <si>
    <t>SUMMARY PAGE</t>
  </si>
  <si>
    <t>Water Meters</t>
  </si>
  <si>
    <t>Kitchen Sink</t>
  </si>
  <si>
    <t>L</t>
  </si>
  <si>
    <t>Towel Rail</t>
  </si>
  <si>
    <t>Dhobi Sink</t>
  </si>
  <si>
    <t>½ inch single back inlet wall mounted Bibtap as "Twyford SF2302CP"  with chrome finish. or equal and approved.</t>
  </si>
  <si>
    <t>Plain size bevelled 6mm thick glass plate mirror size 600 x 800mm. Complete with foam lining and dome headed chrome plated fixing Screws</t>
  </si>
  <si>
    <t>Soap Dish</t>
  </si>
  <si>
    <t>PP-R Pipes - PN 20</t>
  </si>
  <si>
    <t>Four-way 100x50mm floor trap complete with stainless steel grating.</t>
  </si>
  <si>
    <t>c)        40mm ditto</t>
  </si>
  <si>
    <t>Towel Rail as Dali, 600mm towel bar "#BM11". or equal and approved</t>
  </si>
  <si>
    <t>Double Bowl Single Drain (DBSD) stainless steel sink as "Associated Steel Limited" complete with  40mm diameter chrome plated bottle traps and Sink mixer single lever, 15mm, as Tapis Enoch sink Mixer Ref. #WGH56477C chrome plated pillar mounted sink mixer and all its jointing accessories. Or equal and approved</t>
  </si>
  <si>
    <t xml:space="preserve">Concrete dhobi sink made of terrazzo, size 600mm X 500mm X 400mm deep complete with traps and fixings. </t>
  </si>
  <si>
    <t>Roof Level Water Tank</t>
  </si>
  <si>
    <t>c)       50mm ditto</t>
  </si>
  <si>
    <t>d)       40mm Ditto</t>
  </si>
  <si>
    <t xml:space="preserve">b)       100mm dia UPVC Golden Brown pipe (heavy duty) </t>
  </si>
  <si>
    <t>No</t>
  </si>
  <si>
    <t>Instant Showers</t>
  </si>
  <si>
    <t>Shower fittings consisting of chrome plated stop valve as Bricon/Aztec or approved equivalent and a 5.5Kw instantaneous shower heater as Lorrenzetti or approved equivalent.</t>
  </si>
  <si>
    <t>Kshs.</t>
  </si>
  <si>
    <t>c)       40mm ditto</t>
  </si>
  <si>
    <t>M</t>
  </si>
  <si>
    <t>IV</t>
  </si>
  <si>
    <t>N</t>
  </si>
  <si>
    <t>WATER BOOSTER PUMPS &amp; PIPEWORK</t>
  </si>
  <si>
    <t xml:space="preserve">Water Booster Pump </t>
  </si>
  <si>
    <t>Water Booster pumpset comprising 2 No. pumps (Duty and Stundby) with automatic changeover, each of capacity  20m3/hr at 35m total head as GRUNDFOS CR 20-3, 4.0kW, 5.5ph. Complete with pressure vessel,  pressure switch and gauge, overload protection and all necessary controls all mounted on common base plate. NB: Alternatives shall be supplied with the written approval of the Engineer</t>
  </si>
  <si>
    <t xml:space="preserve">Control Panel  </t>
  </si>
  <si>
    <t>Control panel for above pumps with contactors, over voltage and under voltage protection relays, MCBs, timer, start/stop push buttons, internal buttons with automatic changeover, 'running' and 'trip' neon lights control system and button for change from automatic to manual operation. There shall also be an adjustable time delay switch to ensure pumping cycles are controlled to not more than 6 per hour, float switch cable, low level cut-out switch in low level tank and regulator.</t>
  </si>
  <si>
    <t>WATER RETICULATION PIPEWORK</t>
  </si>
  <si>
    <r>
      <t>HDPE pipe has been used as a guide to the type and quality expected.</t>
    </r>
    <r>
      <rPr>
        <b/>
        <sz val="11"/>
        <rFont val="Times New Roman"/>
        <family val="1"/>
      </rPr>
      <t xml:space="preserve"> Equal and approved brands shall be accepted only with the Engineers approval.</t>
    </r>
  </si>
  <si>
    <t>HDPE Pipes</t>
  </si>
  <si>
    <t>iv)      100mm ditto</t>
  </si>
  <si>
    <t>i)       50x40mm Reducer</t>
  </si>
  <si>
    <t>Pressure Reducing Valves (PRV)</t>
  </si>
  <si>
    <t>i)        25mm Isolation Valves</t>
  </si>
  <si>
    <t>Excavation</t>
  </si>
  <si>
    <t>Excavate trench for HDPE &amp; fire hydrant water reticulation pipework not exceeding 1500mm depth and 750mm width on average, part refill and ram, and surplus cart away.</t>
  </si>
  <si>
    <t>Water Line Markers</t>
  </si>
  <si>
    <t>Standard pre-cast concrete water line marker, post marked “WL”, set in concrete (1:3:6) base, including form work, excavations, back-filling and disposal. Plate to be painted blue with gloss oil paint and engraved letters in black. All to the satisfaction of the engineer.</t>
  </si>
  <si>
    <t>Allow for liaising and obtaining all the necessary licenses/permission and/or certificates from local authorities to complete works</t>
  </si>
  <si>
    <t>Acquire and submit a Performance Bond for 5% of the sub-contract sum, as a Performance Guarantee.</t>
  </si>
  <si>
    <t>Acquire and submit relevant insurances i.e Contractors All Risk (CAR) Insurance and Work Injury Benefits Act (WIBA) Insurance  for the sub-contract work.</t>
  </si>
  <si>
    <t>Allow for preparation and printing of approved Working Drawings for use on site, throughout the project implementation period, in A1 paper size</t>
  </si>
  <si>
    <t>Item</t>
  </si>
  <si>
    <t>R</t>
  </si>
  <si>
    <t>STERILIZATION</t>
  </si>
  <si>
    <t>Allow for sterilization including flushing out water and chlorine to the satisfaction of the Engineer.</t>
  </si>
  <si>
    <t>Sum</t>
  </si>
  <si>
    <t>Supply of HDPE, PN 20 materials - All Polyethylene material shall be 16.0 KG/SQ.CM (unless otherwise stated) suitable for butt fusion jointing and the rate shall include for supply and delivery to the work site of all pipes, jointing fittings &amp; specials including all other associated accessories (to suite PN 16 flange), required for complete installation to relevant local standards. Or approved equivalent</t>
  </si>
  <si>
    <t>iii)       63mm ditto</t>
  </si>
  <si>
    <t>i)       40mm HDPE Pipes</t>
  </si>
  <si>
    <t>iii)      63mm ditto</t>
  </si>
  <si>
    <t>i)       40mm Bend/Elbows</t>
  </si>
  <si>
    <t>i)       40mm Tees/Equal Tee</t>
  </si>
  <si>
    <t>iii)     63x50mm ditto</t>
  </si>
  <si>
    <t>ii)      63x40mm ditto</t>
  </si>
  <si>
    <t>iv)     100x40mm ditto</t>
  </si>
  <si>
    <t>iv)     100x50mm ditto</t>
  </si>
  <si>
    <t>iv)     100x63mm ditto</t>
  </si>
  <si>
    <t>i)       40mm Male/Female Adaptor</t>
  </si>
  <si>
    <t>i)        40mm Isolation Valves</t>
  </si>
  <si>
    <t>i)       100mm ditto</t>
  </si>
  <si>
    <t xml:space="preserve">40mm Water check meter as KENT. or equal and approved. </t>
  </si>
  <si>
    <t>The tanks (above) to be complete with all jointing accessories bitumen lining to Engineer's approval, and as follows:</t>
  </si>
  <si>
    <t>a)</t>
  </si>
  <si>
    <t>Flat steel plate covers and suitably supported to allow for extenal loads i.e maintenance crew. A standard access manhole with hinged lockable cover and vent to be provided, and perimeter guard rails.</t>
  </si>
  <si>
    <t>b)</t>
  </si>
  <si>
    <t>Internal bracings and brackets to be designed to ensure the strength, rigidity and absolute uniformity of the tank.</t>
  </si>
  <si>
    <t>c)</t>
  </si>
  <si>
    <t>All bolts used in the assembly should be of high tensile grade 8.8 for rigid holding and should be zinc coated to prevent against any rust forming.</t>
  </si>
  <si>
    <t>d)</t>
  </si>
  <si>
    <t>Inlets, outlets, washout, overflow, drain vent, high pressure ball valve, level indicators, gate valves, non-return valves, float switch regulator and internal and external ladder. All the fittings should be done to the approval of the Mechanical Engineer.</t>
  </si>
  <si>
    <t>Water Tank Bearers</t>
  </si>
  <si>
    <t>Allow for steel bearer universal beams, spaced at 1 meter, to be anchored onto upstand concrete beams to Engineer's approval</t>
  </si>
  <si>
    <t>PRESSED STEEL WATER TANKS</t>
  </si>
  <si>
    <t>HIGH LEVEL TANK</t>
  </si>
  <si>
    <r>
      <t xml:space="preserve">Supply, install, test and commission Pressed Steel Water Tank, </t>
    </r>
    <r>
      <rPr>
        <b/>
        <sz val="11"/>
        <rFont val="Times New Roman"/>
        <family val="1"/>
      </rPr>
      <t>160m</t>
    </r>
    <r>
      <rPr>
        <b/>
        <vertAlign val="superscript"/>
        <sz val="11"/>
        <rFont val="Times New Roman"/>
        <family val="1"/>
      </rPr>
      <t>3</t>
    </r>
    <r>
      <rPr>
        <vertAlign val="superscript"/>
        <sz val="11"/>
        <rFont val="Times New Roman"/>
        <family val="1"/>
      </rPr>
      <t xml:space="preserve"> </t>
    </r>
    <r>
      <rPr>
        <sz val="11"/>
        <rFont val="Times New Roman"/>
        <family val="1"/>
      </rPr>
      <t xml:space="preserve"> capacity, of dimesions </t>
    </r>
    <r>
      <rPr>
        <b/>
        <sz val="11"/>
        <rFont val="Times New Roman"/>
        <family val="1"/>
      </rPr>
      <t>8m x 5m x 4m high</t>
    </r>
    <r>
      <rPr>
        <sz val="11"/>
        <rFont val="Times New Roman"/>
        <family val="1"/>
      </rPr>
      <t xml:space="preserve">. The tank to be of </t>
    </r>
    <r>
      <rPr>
        <b/>
        <sz val="11"/>
        <rFont val="Times New Roman"/>
        <family val="1"/>
      </rPr>
      <t>6mm thick</t>
    </r>
    <r>
      <rPr>
        <sz val="11"/>
        <rFont val="Times New Roman"/>
        <family val="1"/>
      </rPr>
      <t xml:space="preserve">, 1000mm square modules, which are hydraulically cold pressed in one piece and embossed with a distinctive protruding profiles at the centre to strengthen the panels. </t>
    </r>
    <r>
      <rPr>
        <b/>
        <sz val="11"/>
        <rFont val="Times New Roman"/>
        <family val="1"/>
      </rPr>
      <t>NB: The tank plates to be hot dip galvanised.</t>
    </r>
    <r>
      <rPr>
        <sz val="11"/>
        <rFont val="Times New Roman"/>
        <family val="1"/>
      </rPr>
      <t xml:space="preserve">  All tank specifications to Engineer's approval.</t>
    </r>
  </si>
  <si>
    <t>TANK TOWER</t>
  </si>
  <si>
    <r>
      <t xml:space="preserve">Supply, install, test and commission Pressed Steel Water Tank, </t>
    </r>
    <r>
      <rPr>
        <b/>
        <sz val="11"/>
        <rFont val="Times New Roman"/>
        <family val="1"/>
      </rPr>
      <t>72m</t>
    </r>
    <r>
      <rPr>
        <b/>
        <vertAlign val="superscript"/>
        <sz val="11"/>
        <rFont val="Times New Roman"/>
        <family val="1"/>
      </rPr>
      <t>3</t>
    </r>
    <r>
      <rPr>
        <vertAlign val="superscript"/>
        <sz val="11"/>
        <rFont val="Times New Roman"/>
        <family val="1"/>
      </rPr>
      <t xml:space="preserve"> </t>
    </r>
    <r>
      <rPr>
        <sz val="11"/>
        <rFont val="Times New Roman"/>
        <family val="1"/>
      </rPr>
      <t xml:space="preserve"> capacity, of dimesions </t>
    </r>
    <r>
      <rPr>
        <b/>
        <sz val="11"/>
        <rFont val="Times New Roman"/>
        <family val="1"/>
      </rPr>
      <t>6m x 4m x 3m high</t>
    </r>
    <r>
      <rPr>
        <sz val="11"/>
        <rFont val="Times New Roman"/>
        <family val="1"/>
      </rPr>
      <t xml:space="preserve">. The tank to be of </t>
    </r>
    <r>
      <rPr>
        <b/>
        <sz val="11"/>
        <rFont val="Times New Roman"/>
        <family val="1"/>
      </rPr>
      <t>6mm thick</t>
    </r>
    <r>
      <rPr>
        <sz val="11"/>
        <rFont val="Times New Roman"/>
        <family val="1"/>
      </rPr>
      <t xml:space="preserve">, 1000mm square modules, which are hydraulically cold pressed in one piece and embossed with a distinctive protruding profiles at the centre to strengthen the panels. </t>
    </r>
    <r>
      <rPr>
        <b/>
        <sz val="11"/>
        <rFont val="Times New Roman"/>
        <family val="1"/>
      </rPr>
      <t>NB: The tank plates to be hot dip galvanised.</t>
    </r>
    <r>
      <rPr>
        <sz val="11"/>
        <rFont val="Times New Roman"/>
        <family val="1"/>
      </rPr>
      <t xml:space="preserve">  All tank specifications to Engineer's approval.</t>
    </r>
  </si>
  <si>
    <t>TANK</t>
  </si>
  <si>
    <t>i)       25mm HDPE Pipes</t>
  </si>
  <si>
    <t>iii)      50mm ditto</t>
  </si>
  <si>
    <t>i)       25mm Bend/Elbows</t>
  </si>
  <si>
    <t>i)       25mm Tees/Equal Tee</t>
  </si>
  <si>
    <t>i)       50x25mm Reducer</t>
  </si>
  <si>
    <t>i)        25mm diameter Union</t>
  </si>
  <si>
    <t>i)        40mm diameter Union</t>
  </si>
  <si>
    <t>i)        40mm Socket</t>
  </si>
  <si>
    <t>i)        25mm Socket</t>
  </si>
  <si>
    <t>i)       25mm Male/Female Adaptor</t>
  </si>
  <si>
    <t>i)       50mm ditto</t>
  </si>
  <si>
    <t>FOUL WATER DRAINAGE INSTALLATIONS</t>
  </si>
  <si>
    <t xml:space="preserve">TOTAL FOR EXTERNAL WATER RETICULATION C/F TO MAIN SUMMARY PAGE </t>
  </si>
  <si>
    <t>SUB-TOTAL FOR 1NO. 1A UNIT</t>
  </si>
  <si>
    <t>ii)      50mm ditto</t>
  </si>
  <si>
    <t>ii)     100mm ditto</t>
  </si>
  <si>
    <t>ii)      100mm ditto</t>
  </si>
  <si>
    <t>Stand pipes</t>
  </si>
  <si>
    <t>15mm diameter hose bib tap suitable for connecting hose pipe complete with threaded adaptors. The tap to be complete with 5meter long 15mm diameter GMS pipe, bends support, etc. The chrome plated bib tap to be as Cobra ref.108 hose bib taps or equal and approved.</t>
  </si>
  <si>
    <t>BILL NO. 1:  APARTMENTS INTERNAL INSTALLATIONS</t>
  </si>
  <si>
    <t>Male/FemaleThreaded Bends</t>
  </si>
  <si>
    <t>a)        25mm Threaded bend</t>
  </si>
  <si>
    <t>c)       40mm Ditto</t>
  </si>
  <si>
    <t>Single Bowl Single Drain (SBSD) stainless steel sink as "Associated Steel Limited" complete with  40mm diameter chrome plated bottle traps and Sink mixer single lever, 15mm, as Tapis Enoch sink Mixer Ref. #WGH56477C chrome plated pillar mounted sink mixer and all its jointing accessories. Or equal and approved</t>
  </si>
  <si>
    <t xml:space="preserve">50mm Water check meter as KENT. or equal and approved. </t>
  </si>
  <si>
    <t xml:space="preserve">Total C/F to Collection Page </t>
  </si>
  <si>
    <t>EXTERNAL FOUL WATER DRAINAGE INSTALLATIONS</t>
  </si>
  <si>
    <t xml:space="preserve">a)       100mm dia UPVC Golden Brown pipe (heavy duty) </t>
  </si>
  <si>
    <t xml:space="preserve">b)       150mm dia UPVC Golden Brown pipe (heavy duty) </t>
  </si>
  <si>
    <t>3 BEDROOM APARTMENTS INTERNAL INSTALLATIONS</t>
  </si>
  <si>
    <t>V</t>
  </si>
  <si>
    <t>VI</t>
  </si>
  <si>
    <t>TOTAL FOR  10NO. 3BEDROOM APARTMENTS UNITS (A x 10) - 1NO. BLOCK INTERNAL INSTALLATIONS</t>
  </si>
  <si>
    <t>SUB-TOTAL FOR 1NO. 3BEDROOM UNIT (I + II +III)</t>
  </si>
  <si>
    <t>TOTAL FOR 1NO. 3 BEDROOM BLOCK (B + C)</t>
  </si>
  <si>
    <t>3 BEDROOM APARTMENTS COMMON INSTALLATIONS</t>
  </si>
  <si>
    <t>BILL NO. 2: COLLECTION PAGE - TYPE 1A</t>
  </si>
  <si>
    <t>INTERNAL INSTALLATIONS</t>
  </si>
  <si>
    <t>Total for Maissionettes External Reticulation Works</t>
  </si>
  <si>
    <t>Total for Apartments Blocks External Reticulation Works</t>
  </si>
  <si>
    <r>
      <t>Structural steel tower for 15m tower to support</t>
    </r>
    <r>
      <rPr>
        <b/>
        <sz val="11"/>
        <rFont val="Times New Roman"/>
        <family val="1"/>
      </rPr>
      <t xml:space="preserve"> 160m3 and 72m3</t>
    </r>
    <r>
      <rPr>
        <sz val="11"/>
        <rFont val="Times New Roman"/>
        <family val="1"/>
      </rPr>
      <t xml:space="preserve"> steel tanks on two levels, made up thick SHS columns, horizontal ties and diagonal bracings, mild steel hand rails, chaquered plate on 600mm wide walk way around tank and cat ladder all to </t>
    </r>
    <r>
      <rPr>
        <b/>
        <sz val="11"/>
        <rFont val="Times New Roman"/>
        <family val="1"/>
      </rPr>
      <t>SE approval</t>
    </r>
    <r>
      <rPr>
        <sz val="11"/>
        <rFont val="Times New Roman"/>
        <family val="1"/>
      </rPr>
      <t>.</t>
    </r>
  </si>
  <si>
    <t>i)       63mm HDPE Pipes</t>
  </si>
  <si>
    <t>i)       63mm Bend/Elbows</t>
  </si>
  <si>
    <t>i)       63mm Tees/Equal Tee</t>
  </si>
  <si>
    <t>i)       63x50mm Reducer</t>
  </si>
  <si>
    <t>i)        63mm diameter Union</t>
  </si>
  <si>
    <t>i)        63mm Socket</t>
  </si>
  <si>
    <t>i)       63mm Male/Female Adaptor</t>
  </si>
  <si>
    <t>i)        63mm Isolation Valves</t>
  </si>
  <si>
    <t>i)       63mm diameter pressure reducing valve</t>
  </si>
  <si>
    <r>
      <rPr>
        <b/>
        <sz val="11"/>
        <rFont val="Times New Roman"/>
        <family val="1"/>
      </rPr>
      <t>Take delivery, install, test and commission</t>
    </r>
    <r>
      <rPr>
        <sz val="11"/>
        <rFont val="Times New Roman"/>
        <family val="1"/>
      </rPr>
      <t xml:space="preserve"> the following sanitary fittings including all the necessary fittings and jointing. Where brand names are mentioned it is only inteded as a guide to the type and quality expected. Other equal and equivalent brands shall be accepted upon approval by the Engineer.</t>
    </r>
  </si>
  <si>
    <t>TOTAL FOR 18NO. 1A UNIT (A x 18)</t>
  </si>
  <si>
    <t>SUB-TOTAL FOR 1NO. 2B UNIT</t>
  </si>
  <si>
    <t>SUB-TOTAL FOR 1NO. 3A UNIT</t>
  </si>
  <si>
    <t>SUB-TOTAL FOR 1NO. 3B UNIT</t>
  </si>
  <si>
    <t xml:space="preserve">a)        32mm Water check meter as KENT. or equal and approved. </t>
  </si>
  <si>
    <t>i)       75mm HDPE Pipes</t>
  </si>
  <si>
    <t>i)       75mm Bend/Elbows</t>
  </si>
  <si>
    <t>i)       75mm Tees/Equal Tee</t>
  </si>
  <si>
    <t>i)        75x32mm Reducer</t>
  </si>
  <si>
    <t>ii)       75x40mm Reducer</t>
  </si>
  <si>
    <t>i)        75mm diameter Union</t>
  </si>
  <si>
    <t>i)        75mm Socket</t>
  </si>
  <si>
    <t>i)       75mm Male/Female Adaptor</t>
  </si>
  <si>
    <t>i)        75mm Isolation Valves</t>
  </si>
  <si>
    <t>2 BEDROOM APARTMENTS INTERNAL INSTALLATIONS</t>
  </si>
  <si>
    <t>TOTAL FOR 1NO. 2 BEDROOM BLOCK (B + C)</t>
  </si>
  <si>
    <t>BILL NO. 15:  GENERAL ITEMS</t>
  </si>
  <si>
    <t>i)     100x75mm reducer</t>
  </si>
  <si>
    <t>BILL NO. 1:  CLUBHOUSE INTERNAL INSTALLATIONS</t>
  </si>
  <si>
    <t>Hand dryer</t>
  </si>
  <si>
    <t>Soap dispenser</t>
  </si>
  <si>
    <t>Paper towel dispenser</t>
  </si>
  <si>
    <t>Wall mounted chrome plated single Coat Hook as Dali "#13197". or equal and approved.</t>
  </si>
  <si>
    <t>Wash hand basin of nominal size 550 x 440mm, with Semi-Pedestal, white in colour, comprising of  1 center tap hole, 1 ¼ ” waste fitting, 1 ¼ ” chrome plated bottle trap. Complete with basin mixer tap as Twyford ''X50 Basin Mono Mixer - mini ''.  As Ekos Beta or equal and approved.</t>
  </si>
  <si>
    <t>Countertop wash hand basin of nominal size 550 x 440mm, white in colour, comprising of  1 center tap hole, 1 ¼ ” waste fitting, 1 ¼ ” chrome plated bottle trap. Complete with basin mixer tap as Twyford ''X50 Basin Mono Mixer - mini ''. As Ekos Beta or equal and approved.</t>
  </si>
  <si>
    <t>Wall mounted soap dispenser as "Mediclinics DJ0111C" with a capacity of 1.1L and in AISI 304 Stainless Steel material, having a press action soap release mechanism complete with fixing screws. Allow for initial soap supply. or equal and approved.</t>
  </si>
  <si>
    <t>Soap Tray Holder  white in colour and in Viterous China. Recessed into wall. As TWYFORD "VC9808WH" or equal and approved</t>
  </si>
  <si>
    <t>FIREFIGHTING INSTALLATIONS</t>
  </si>
  <si>
    <t>HOSEREEL SYSTEM</t>
  </si>
  <si>
    <t>Supply, install, test and commission the following equipment and fitting as described:-</t>
  </si>
  <si>
    <t>Tenderers mus allow in pipework prices for all couplings, union, nipples, sockets, connectors, joints etc. in running lengths of pipes and also where necessary for fixing clips, holderbats plugged and screwed.</t>
  </si>
  <si>
    <t>Hosereel System Pipework</t>
  </si>
  <si>
    <t>i)        25mm diameter pipe GMS Class B to BS 1387</t>
  </si>
  <si>
    <t>Elbows</t>
  </si>
  <si>
    <t>i)        25mm elbows malleable iron galvanized.</t>
  </si>
  <si>
    <t>ii)       50mm ditto.</t>
  </si>
  <si>
    <t>50mm diameter malleable iron tee</t>
  </si>
  <si>
    <t>i)        25 x 20mm malleable galvanized iron reducing bush</t>
  </si>
  <si>
    <t>ii)       50 x 25 mm ditto</t>
  </si>
  <si>
    <t>Valves</t>
  </si>
  <si>
    <t>i)        25mm bronze gate valve to BS 5154</t>
  </si>
  <si>
    <t>iii)      25mm air relief valve screwed as CRANE.</t>
  </si>
  <si>
    <t>Hosereels</t>
  </si>
  <si>
    <t>Swinging type hosereel complete with 30m long hose of 20mm diameter, 25mm internal diameter rubber fire hose with nylon spray/jet and shut off nozzle, and mounting brackets conforming to BS 5274</t>
  </si>
  <si>
    <t>Fire Hose Cabinet</t>
  </si>
  <si>
    <t>1650x800x300mm Surface mounted, vertical double door for hose reel and portale fire extinguishers</t>
  </si>
  <si>
    <t>Hosereel Pipework Painting</t>
  </si>
  <si>
    <t>Wire brush, clean and paint complete installation with one coat of red oxide primer, under coat and gloss coat inclunding banding and colour coding to British standards</t>
  </si>
  <si>
    <t>Duty and standby.</t>
  </si>
  <si>
    <t>FIRE EXTINGUISHERS &amp; ACCESSORIES</t>
  </si>
  <si>
    <t xml:space="preserve">5 Kg carbon dioxide gas fire extinguisher complete with pressure gauge, initial charge and mounting brackets. </t>
  </si>
  <si>
    <t>6 Kg dry powder fire extinguisher complete with pressure gauge, initial charge and mounting brackets.</t>
  </si>
  <si>
    <t>9 Ltr water fire extinguisher complete with pressure gauge, initial charge and mounting brackets.</t>
  </si>
  <si>
    <t>iv)</t>
  </si>
  <si>
    <t>Fire Safety Signage, Fire Point signs and Fire Action Plan signs, to Engineer's approval.</t>
  </si>
  <si>
    <t>v)</t>
  </si>
  <si>
    <t>9" (225mm) manual operated alarm bell (Gong)</t>
  </si>
  <si>
    <t>BILL NO. 1: COLLECTION PAGE - CLUBHOUSE</t>
  </si>
  <si>
    <t>VII</t>
  </si>
  <si>
    <t xml:space="preserve">FIRE FIGHTING INSTALLATIONS - HOSE REEL </t>
  </si>
  <si>
    <t xml:space="preserve">TOTAL FOR CLUBHOUSE TO MAIN SUMMARY PAGE </t>
  </si>
  <si>
    <t>d)       50mm ditto</t>
  </si>
  <si>
    <t>Ball Valves (Pegler)</t>
  </si>
  <si>
    <t>a)       40mm ball valve</t>
  </si>
  <si>
    <t>Total C/F to next Page</t>
  </si>
  <si>
    <t>Total B/F from previous Page</t>
  </si>
  <si>
    <t>Supply, deliver and install Cylindrical plastic moulded tank of capacity 2,000 litres. The tank to be assembled complete with cover and having screwed connections for inlet, outlet, overflow, adaptors, 40mm diameter medium pressure ball valve, drain pipes and any other necessary item for its proper functioning. The tank shall be mounted on a platform and shall be as KENTANK Model ccv 200 or approved equivalent.</t>
  </si>
  <si>
    <t>BILL NO. 2:  APARTMENTS INTERNAL INSTALLATIONS</t>
  </si>
  <si>
    <t>BILL NO. 2:  2BEDROOM APARTMENTS INTERNAL INSTALLATIONS</t>
  </si>
  <si>
    <t>BILL NO. 3:  3 BEDROOM APARTMENTS INTERNAL INSTALLATIONS</t>
  </si>
  <si>
    <t>TOTAL FOR  1NO. 3BEDROOM BLOCK - COMMON INSTALLATIONS (IV + V)</t>
  </si>
  <si>
    <t>BILL NO. 4:  TYPE 1A INTERNAL INSTALLATIONS</t>
  </si>
  <si>
    <t>BILL NO. 8:   TYPE 2B INTERNAL INSTALLATIONS</t>
  </si>
  <si>
    <t>BILL NO.8:   TYPE 2B INTERNAL INSTALLATIONS</t>
  </si>
  <si>
    <t>Water Closet Suite</t>
  </si>
  <si>
    <t xml:space="preserve">TOTAL FOR EXTERNAL WATER RETICULATION C/F TO COLLECTION PAGE </t>
  </si>
  <si>
    <t xml:space="preserve">TOTAL FOR EXTERNAL WATER RETICULATION C/F TO SUMMARY PAGE </t>
  </si>
  <si>
    <t xml:space="preserve">TOTAL FOR COMMON IRRIGATION C/F TO COLLECTION PAGE </t>
  </si>
  <si>
    <t xml:space="preserve">TOTAL FOR APARTMENT BLOCKS IRRIGATION C/F TO COLLECTION PAGE </t>
  </si>
  <si>
    <t>Witness………………………………..Signature………………………...Date……………</t>
  </si>
  <si>
    <t>……………………………………………………………………………………………………………..</t>
  </si>
  <si>
    <t>Name/ Stamp……………………………………………………………………………………………</t>
  </si>
  <si>
    <t>Witness Signature …………………………... Date………………….………………………..………</t>
  </si>
  <si>
    <t>Witness Signature …………………………………... Date………………….………………………..………</t>
  </si>
  <si>
    <t>Tenderer's Signature ………………………………… Date………………….………………………...………</t>
  </si>
  <si>
    <t xml:space="preserve">Tenderer’s P.I.N No   ….…………………………………………………………………………………...……. ………. </t>
  </si>
  <si>
    <t xml:space="preserve">Tenderer’s V.A.T No ….………………………………………………….……………………………………….  </t>
  </si>
  <si>
    <t xml:space="preserve">Mobile Phone No.   ….…………………………………………………………………………...……. ………. </t>
  </si>
  <si>
    <t xml:space="preserve">Telephone No ….………………………………………………….………………………….…………………….  </t>
  </si>
  <si>
    <t xml:space="preserve">Period To Execute The Works  …….……………………………….……....…………………………………..  </t>
  </si>
  <si>
    <t>Address ……………………………………………………………………………………...……………...……..……………………………………...………………………………………………………...……………………………………</t>
  </si>
  <si>
    <t>Tenderer's Name and Stamp  ………………………………………..………………….…………………………………………………………... ……..…………………………………………………………………………………..……………………………..</t>
  </si>
  <si>
    <t xml:space="preserve">……………………………………………………………………………………………..………………………..  </t>
  </si>
  <si>
    <t xml:space="preserve">Amount in words……………………………………………………………………………………..................  </t>
  </si>
  <si>
    <t>MAIN SUMMARY PAGE</t>
  </si>
  <si>
    <t xml:space="preserve">                      DESCRIPTION</t>
  </si>
  <si>
    <t xml:space="preserve"> NO.</t>
  </si>
  <si>
    <t>(Kshs.)</t>
  </si>
  <si>
    <t xml:space="preserve"> ITEM </t>
  </si>
  <si>
    <t xml:space="preserve">Total Carried Forward to Summary Page </t>
  </si>
  <si>
    <t>Kshs</t>
  </si>
  <si>
    <t xml:space="preserve">BILL NO. 11: EXTERNAL WATER RETICULATION INSTALLATIONS </t>
  </si>
  <si>
    <t>Total for Common Irrigation Intallation Works</t>
  </si>
  <si>
    <t>Total for Maissionettes Irrigation Intallation Works</t>
  </si>
  <si>
    <t>Total for Apartments Irrigation Intallation Works</t>
  </si>
  <si>
    <t xml:space="preserve">TOTAL FOR SITE IRRIGATION C/F TO SUMMARY PAGE </t>
  </si>
  <si>
    <t>TOTAL FOR PLUMBING AND DRAINAGE  CARRIED TO FORM OF TENDER</t>
  </si>
  <si>
    <t xml:space="preserve">TOTAL FOR 18 NO. HOUSE TYPE 1A C/F TO MAIN SUMMARY PAGE </t>
  </si>
  <si>
    <t>WASTE WATER TREATMENT PC SUM</t>
  </si>
  <si>
    <t>REVERSE OSMOSIS PLANT</t>
  </si>
  <si>
    <t>BILL NO. 11:  GATE HOUSE INTERNAL INSTALLATIONS</t>
  </si>
  <si>
    <t>a)       40mm diameter sweep tee</t>
  </si>
  <si>
    <t>BILL NO. 10:  TYPE 3A INTERNAL INSTALLATIONS</t>
  </si>
  <si>
    <t>BILL NO. 11:  TYPE 3B INTERNAL INSTALLATIONS</t>
  </si>
  <si>
    <t>BILL NO. 12: COLLECTION PAGE - GATEHOUSE</t>
  </si>
  <si>
    <t>BILL NO. 11: COLLECTION PAGE - TYPE 3B</t>
  </si>
  <si>
    <t>BILL NO. 10: COLLECTION PAGE - TYPE 3A</t>
  </si>
  <si>
    <t>BILL NO. 12:  GATE HOUSE INTERNAL INSTALLATIONS</t>
  </si>
  <si>
    <t>COLLECTION PAGE - BILL NO. 13:  EXTERNAL WATER RETICULATION INSTALLATIONS</t>
  </si>
  <si>
    <t>BILL NO. 13: EXTERNAL WATER RETICULATION INSTALLATIONS - MAISIONETTES</t>
  </si>
  <si>
    <t>BILL NO. 13: EXTERNAL WATER RETICULATION INSTALLATIONS</t>
  </si>
  <si>
    <t>BILL NO. 13: EXTERNAL WATER RETICULATION INSTALLATIONS - APARTMENTS</t>
  </si>
  <si>
    <t>BILL NO. 14:  SITE IRRIGATION INSTALLATIONS</t>
  </si>
  <si>
    <t>COLLECTION PAGE - BILL NO. 14:  SITE IRRIGATION INSTALLATIONS</t>
  </si>
  <si>
    <t>BILL NO. 14:  SITE IRRIGATION INSTALLATIONS - APARTMENTS</t>
  </si>
  <si>
    <t xml:space="preserve">TOTAL FOR 1NO. 2BEDROOM BLOCKS C/F TO MAIN SUMMARY PAGE </t>
  </si>
  <si>
    <t>TOTAL FOR 14NO. 3A UNIT (A x 14)</t>
  </si>
  <si>
    <t xml:space="preserve">TOTAL FOR 14NO.  HOUSE TYPE 3A C/F TO MAIN SUMMARY PAGE </t>
  </si>
  <si>
    <t>TOTAL FOR 18NO. 3B UNIT (A x 18)</t>
  </si>
  <si>
    <t xml:space="preserve">TOTAL FOR 18NO.  HOUSE TYPE 3B C/F TO MAIN SUMMARY PAGE </t>
  </si>
  <si>
    <t>ALLOW FOR CONTINGENCY SUM</t>
  </si>
  <si>
    <t>TOTAL FOR 9NO. 2B UNIT (A x 9)</t>
  </si>
  <si>
    <t>TOTAL FOR 2NO. BLOCKS (D x 2)</t>
  </si>
  <si>
    <t xml:space="preserve">TOTAL FOR 2NO. 3BEDROOM BLOCKS C/F TO MAIN SUMMARY PAGE </t>
  </si>
  <si>
    <t>FIRE FIGHTING BOOSTER PUMP</t>
  </si>
  <si>
    <t xml:space="preserve">Shall be as "GRUNDFOS " automatic booster pump </t>
  </si>
  <si>
    <t>model: CH12-30 or approved equivalent.</t>
  </si>
  <si>
    <t>Capacity: 2.5 litres/sec.</t>
  </si>
  <si>
    <t>Head:      22m</t>
  </si>
  <si>
    <t>Power supply: 1.5kw, 1phase 240v, 50Hz.</t>
  </si>
  <si>
    <t>Complete with: matching pressure vessel, pressure switch, pressure cell, valves, and any other accessories necessary for efficient operation . Pump and accessories to be mounted on a rigid steel framework.</t>
  </si>
  <si>
    <t>Set</t>
  </si>
  <si>
    <t xml:space="preserve"> PUMP CONTROLS</t>
  </si>
  <si>
    <t>Supply, deliver and install a control panel with removable front access cover, motor control gear, internal buttons with automatic change over “running” and “trip” neon lights control system, overload, protection, power surge protection, button for change from automatic to manual operation plus any other necessary controls</t>
  </si>
  <si>
    <r>
      <t xml:space="preserve">SANITARY FITTINGS </t>
    </r>
    <r>
      <rPr>
        <b/>
        <u/>
        <sz val="11"/>
        <rFont val="Times New Roman"/>
        <family val="1"/>
      </rPr>
      <t>- LABOUR</t>
    </r>
  </si>
  <si>
    <r>
      <t>SANITARY FITTINGS -</t>
    </r>
    <r>
      <rPr>
        <b/>
        <u/>
        <sz val="11"/>
        <rFont val="Times New Roman"/>
        <family val="1"/>
      </rPr>
      <t xml:space="preserve"> LABOUR</t>
    </r>
  </si>
  <si>
    <r>
      <t>SANITARY FITTINGS -</t>
    </r>
    <r>
      <rPr>
        <b/>
        <u/>
        <sz val="11"/>
        <rFont val="Times New Roman"/>
        <family val="1"/>
      </rPr>
      <t xml:space="preserve"> SUPPLY</t>
    </r>
  </si>
  <si>
    <r>
      <t xml:space="preserve">SANITARY FITTINGS - </t>
    </r>
    <r>
      <rPr>
        <b/>
        <u/>
        <sz val="11"/>
        <rFont val="Times New Roman"/>
        <family val="1"/>
      </rPr>
      <t>LABOUR</t>
    </r>
  </si>
  <si>
    <t>Paper Dispeser as "Mediclinics DT2106CS" in AISI 304 Stainless Steel material, with a capacity of 400-600 C/Z towels. or equal and approved</t>
  </si>
  <si>
    <t>FIRE FIGHTING INSTALLATIONS - PORTABLE FIRE EXTINGUISHERS</t>
  </si>
  <si>
    <t>Fire Blanket</t>
  </si>
  <si>
    <t>SUB-TOTAL FOR 1NO. GATEHOUSE (I + II + III + IV)</t>
  </si>
  <si>
    <t>TOTAL FOR 3NO.GATEHOUSES (A x 3)</t>
  </si>
  <si>
    <t xml:space="preserve">TOTAL FOR 3NO. GATE HOUSE C/F TO MAIN SUMMARY PAGE </t>
  </si>
  <si>
    <t xml:space="preserve">Squatting Pan as TWYFORD "Nile Squatting Pan" Ref. WC3390WH, white in colour and in Vitreous China. WC pan to be complete with fixing accessories. or equal and approved. </t>
  </si>
  <si>
    <t>BILL NO. 14:  SITE IRRIGATION INSTALLATIONS - MAISONETTES</t>
  </si>
  <si>
    <t xml:space="preserve">TOTAL FOR MAISONETTES IRRIGATION C/F TO COLLECTION PAGE </t>
  </si>
  <si>
    <t>5 No. final hard copies of As-Installed drawings in A1 size and soft copy in Autocad® 2013 and pdf format in CD-RW ~ Services Engineers, Architect, Main Contractor (1 copy each) and Client (2 copies)</t>
  </si>
  <si>
    <t xml:space="preserve">FIREFIGHTING INSTALLATIONS - PORTABLES </t>
  </si>
  <si>
    <t>FIREFIGHTING INSTALLATIONS - PORTABLES</t>
  </si>
  <si>
    <t>TOTAL C/F FROM PAGE E/75</t>
  </si>
  <si>
    <t>PRELIMINARIES AND GENERAL CONDITIONS</t>
  </si>
  <si>
    <t>`</t>
  </si>
  <si>
    <t>TOTAL FOR  1NO. 2BEDROOM BLOCK - COMMON INSTALLATIONS (IV + V + VI + VII)</t>
  </si>
  <si>
    <r>
      <t>SANITARY FITTINGS -</t>
    </r>
    <r>
      <rPr>
        <b/>
        <u/>
        <sz val="11"/>
        <rFont val="Calibri"/>
        <family val="2"/>
        <scheme val="minor"/>
      </rPr>
      <t xml:space="preserve"> LABOUR</t>
    </r>
  </si>
  <si>
    <r>
      <rPr>
        <b/>
        <sz val="11"/>
        <rFont val="Calibri"/>
        <family val="2"/>
        <scheme val="minor"/>
      </rPr>
      <t>Take delivery, install, test and commission</t>
    </r>
    <r>
      <rPr>
        <sz val="11"/>
        <rFont val="Calibri"/>
        <family val="2"/>
        <scheme val="minor"/>
      </rPr>
      <t xml:space="preserve"> the following sanitary fittings including all the necessary fittings and jointing. Where brand names are mentioned it is only inteded as a guide to the type and quality expected. Other equal and equivalent brands shall be accepted upon approval by the Engineer.</t>
    </r>
  </si>
  <si>
    <r>
      <t>PolyproPylene Random (PP-R) pipe has been used as a guide to the type and quality expected.</t>
    </r>
    <r>
      <rPr>
        <b/>
        <sz val="11"/>
        <rFont val="Calibri"/>
        <family val="2"/>
        <scheme val="minor"/>
      </rPr>
      <t xml:space="preserve"> Equal and approved brands shall be accepted only with the Engineers approval.</t>
    </r>
  </si>
  <si>
    <r>
      <t>HDPE pipe has been used as a guide to the type and quality expected.</t>
    </r>
    <r>
      <rPr>
        <b/>
        <sz val="11"/>
        <rFont val="Calibri"/>
        <family val="2"/>
        <scheme val="minor"/>
      </rPr>
      <t xml:space="preserve"> Equal and approved brands shall be accepted only with the Engineers approval.</t>
    </r>
  </si>
  <si>
    <t>FIRE FIGHTING INSTALLATIONS</t>
  </si>
  <si>
    <t>Description</t>
  </si>
  <si>
    <t>Qty</t>
  </si>
  <si>
    <t>Unit</t>
  </si>
  <si>
    <t>Rate (Kshs)</t>
  </si>
  <si>
    <t>Amount (Kshs)</t>
  </si>
  <si>
    <t xml:space="preserve"> Swimming Pool Installation</t>
  </si>
  <si>
    <t>Supply, deliver, install, test and commission the following new swimming pool appliances complete with all the accessories including all connections, supports and all plugging and screwing to floor/walls.</t>
  </si>
  <si>
    <t>PIPE WORK AND FITTINGS.</t>
  </si>
  <si>
    <t>Supply and fix uPVC soil system to BS4660 and BS4515 and muPVC waste systems to BS 5255 with screwed and socketed joints. Solvent welded joints shall be as per the system manufacturer's written instruction. Tenderer must allow in their pipework prices for all the couplings, connectors, joints etc. as required by the running lengths of the pipework and also where necessary for fixing clips, holders bats plugged and screwed.</t>
  </si>
  <si>
    <t>Underground PVC Pressure Pipes</t>
  </si>
  <si>
    <t>50mm diameter PVC Class ‘D’ pressure pipe</t>
  </si>
  <si>
    <t>40mm diameter PVC Class ‘D’ pressure pipe</t>
  </si>
  <si>
    <t>Extra Over Piping For PVC Pipework</t>
  </si>
  <si>
    <t>50mm diameter bend</t>
  </si>
  <si>
    <t>40mm diameter bend</t>
  </si>
  <si>
    <t>50mm diameter equal tee</t>
  </si>
  <si>
    <t>40mm diameter equal tee</t>
  </si>
  <si>
    <t>50mm diameter high pressure screw down full way bronze gate valve complete with wheel head.</t>
  </si>
  <si>
    <t>40mm diameter high pressure screw down full way bronze gate valve complete with wheel head.</t>
  </si>
  <si>
    <t>50mm diameter non-return valve</t>
  </si>
  <si>
    <t>40mm diameter non-return valve</t>
  </si>
  <si>
    <t>100 x 50mm floor drain</t>
  </si>
  <si>
    <t>Strainer</t>
  </si>
  <si>
    <t>75mm diameter acid and corrosion resistant line strainer</t>
  </si>
  <si>
    <t>Manifold</t>
  </si>
  <si>
    <t>75mm diameter manifold with 3No. 50mm diameter inlets. It shall be 1000mm long.</t>
  </si>
  <si>
    <t>Total Carried forward to next Page</t>
  </si>
  <si>
    <t>Total Carried forward from prevoius Page</t>
  </si>
  <si>
    <t>SWIMMING POOL PLANTS</t>
  </si>
  <si>
    <t xml:space="preserve">Swimming Pool Filter </t>
  </si>
  <si>
    <r>
      <t>Fibre glass pressure sand filter capable of handling approximately 14m</t>
    </r>
    <r>
      <rPr>
        <vertAlign val="superscript"/>
        <sz val="10"/>
        <color theme="1"/>
        <rFont val="Arial"/>
        <family val="2"/>
      </rPr>
      <t>3</t>
    </r>
    <r>
      <rPr>
        <sz val="10"/>
        <color theme="1"/>
        <rFont val="Arial"/>
        <family val="2"/>
      </rPr>
      <t>/hr of swimming pool water, complete as a working unit. Filled carefully with graded chemically inert silica sand media charged in layers, and complete with a 6- way multiport valve, pressure gauge, automatic air release valve. Pipe connectors, and sand media agitatum equipment for backwashing and all other necessary attachments, as Model ‘DAYLIFF DX600’ Manufactured by Davis &amp; Shirtliff or approved equivalent.</t>
    </r>
  </si>
  <si>
    <t>Swimming Pool Pump set</t>
  </si>
  <si>
    <r>
      <t>Centrifugal pump set of 2no. pumps capable of delivering 14m</t>
    </r>
    <r>
      <rPr>
        <sz val="10"/>
        <color theme="1"/>
        <rFont val="Calibri"/>
        <family val="2"/>
      </rPr>
      <t>³</t>
    </r>
    <r>
      <rPr>
        <sz val="10"/>
        <color theme="1"/>
        <rFont val="Arial"/>
        <family val="2"/>
      </rPr>
      <t xml:space="preserve">/hr  against 15m head. The pumps shall be close – coupled to an electric motor and shall be self priming. Pump casing shall be manufactured from good quality cast iron. Impellers shafts and other material in contact with water shall be of corrosive resistant metal. Two pumps shall be assembled together as one set on common mounting and anti-vibrations. The pumps to be as Leader, Model PEDROLLO MAGNIFICA 2 or equal and approved. </t>
    </r>
  </si>
  <si>
    <t>set</t>
  </si>
  <si>
    <t>Control and Control Panel</t>
  </si>
  <si>
    <t>Wall-mounted motor control panel for the pool pumps comprising of purpose made 16SWG galvanized mild steel housing distribution board complete with switch fuses, star delta starters for pump, automatic control with manual overrides and all other necessary accessories.  The control panel to include BMS stop/run and fault indication volt-free contact and any other BMS connections.</t>
  </si>
  <si>
    <t>Pool Chemical Dosage Equipment</t>
  </si>
  <si>
    <t>Supply and fix chlorine dosage equipment as dayliff Clearwater Chrolinator model C330SC or equal and approved.</t>
  </si>
  <si>
    <t>Sump Pump</t>
  </si>
  <si>
    <t xml:space="preserve">Centrifugal pump capable of delivering 6 cubic metre/hr against 7.5m head. The pump shall be close – coupled to an electric motor and shall be self priming. Pump casing shall be manufactured from good quality cast iron. Impellers shafts and other material in contact with water shall be of corrosive resistant metal. The pump to be as Pedrollo - TOP 3 or equal and approved. </t>
  </si>
  <si>
    <t>OTHER ACCESSORIES</t>
  </si>
  <si>
    <t xml:space="preserve">Inlets </t>
  </si>
  <si>
    <t>75mm wall fittings made from tough ABS plastic with adjustable ball inlet.</t>
  </si>
  <si>
    <t>Main Drain Suction Grating</t>
  </si>
  <si>
    <t>The main sump inlet grating shall be of size 300x300mm square with anti-vortex drain to be installed into precast suction chambers as in “DAYLIFF GRP GRATING” or approved equivalent.</t>
  </si>
  <si>
    <t>Vacuum Point</t>
  </si>
  <si>
    <t>75mm wall fitted vacuum points made from tough ABS plastic.</t>
  </si>
  <si>
    <t>Deck Level Grilles</t>
  </si>
  <si>
    <t xml:space="preserve">200mm wide deck level grilles made from hard wearing moulded plastic of approved colour. To be complete with spacers for corners. The grilles should cover 50m long perimeter of the pool and to be as Dayliff or equal and approved.  </t>
  </si>
  <si>
    <t>Stainless Steel Ladders</t>
  </si>
  <si>
    <t xml:space="preserve">Ladder with 40mm diameter stainless steel class 316 handrails and should be complete with step treads with rubber pads, ground anchors and escutcheon plates. As 3 steps Dayliff ladder or approved equal. </t>
  </si>
  <si>
    <t xml:space="preserve">Ladder with 40mm diameter stainless steel class 316 handrails and should be complete with step treads with rubber pads, ground anchors and escutcheon plates. As 4 steps Certikin ladder or approved equal. </t>
  </si>
  <si>
    <t>Stainless Steel Hand Rails and Clamps</t>
  </si>
  <si>
    <t>32mm diameter stainless steel class 316 handrails with blanked ends supplied complete with stainless steel clampsand stainless steel supports. The clamps to be fitted every 1.5m.</t>
  </si>
  <si>
    <t>Lm</t>
  </si>
  <si>
    <t>Maintenance Equipment</t>
  </si>
  <si>
    <t>Supply pool maintenance equipment comprising of 8 wheel vacuum head, 12m floating vacuum hose, hose connector, 5m aluminium handle, leaf skimmer, leaf rake, 18'' floor brush, 6'' algae brush, 3 in 1 pool water test kit.</t>
  </si>
  <si>
    <t xml:space="preserve">Initial Chlorine Dosing </t>
  </si>
  <si>
    <t>Initial chlorine dosing of the pool water up to the required level of residual free chlorine and PH value.</t>
  </si>
  <si>
    <t>Electrical Works</t>
  </si>
  <si>
    <t>Allow for electrical work associated to the installation.</t>
  </si>
  <si>
    <t>Testing and Commissioning</t>
  </si>
  <si>
    <t>Allow for testing and commissioning of pool installation.</t>
  </si>
  <si>
    <t>Total for Swimming Pool Installations Carried to Summary Page</t>
  </si>
  <si>
    <t>BILL NO. 2:  SWIMMING POOL INSTALLATIONS</t>
  </si>
  <si>
    <t>Close-coupled WC suite in approved white colour complete with horizontal outlet to BS 3402 with 6 litre valveless ceramic cistern and fittings including siphon,15mm diameter bottom inlet ball valve, 20mm diameter side overflow, plastic flush bend, inlet connection, ecoflush system with push button and heavy plastic seat and cover with chrome plated hinges. To be as Frenscia / Ekos Beta or equal and approved.</t>
  </si>
  <si>
    <t>Wall mounted stainless steel toilet roll holder with cover and concealed fixings. As Dali MH701 or equal and approved.</t>
  </si>
  <si>
    <r>
      <t>Sensor operated hand drier as Mediclinics  M99ACS, steel 1.5mm thick one piece cover , satin finish. Size 248 x 278 x 210mm.Effective air flow 215m</t>
    </r>
    <r>
      <rPr>
        <vertAlign val="superscript"/>
        <sz val="11"/>
        <rFont val="Times New Roman"/>
        <family val="1"/>
      </rPr>
      <t>3</t>
    </r>
    <r>
      <rPr>
        <sz val="11"/>
        <rFont val="Times New Roman"/>
        <family val="1"/>
      </rPr>
      <t>/hr Electrical power supply 1.64kW, single phase 240V 50 Hz. Or equal and approved.</t>
    </r>
  </si>
  <si>
    <t xml:space="preserve">Water Closet Suite </t>
  </si>
  <si>
    <t>Emergency fire blanket of dimensions 1200mm x 1200mm as Naffco NFB 1.4 or equal and approved</t>
  </si>
  <si>
    <t>Countertop wash hand basin of nominal size 550 x 440mm, white in colour, comprising of  1 center tap hole, 1 ¼ ” waste fitting, 1 ¼ ” chrome plated bottle trap. Complete with basin mixer tap as Twyford ''X50 Basin Mono Mixer - mini '' As Ekos Beta or equal and approved.</t>
  </si>
  <si>
    <t>The Client may choose to supply the following items, therefore it shall not form part of the contract sum</t>
  </si>
  <si>
    <t>Supply and deliver the following sanitary fittings including all the necessary fittings and jointing. Where brand names are mentioned it is only inteded as a guide to the type and quality expected. Other equal and equivalent brands shall be accepted upon approval by the Engineer.</t>
  </si>
  <si>
    <t>Total C/F to Next Page</t>
  </si>
  <si>
    <t>SCHEDULE OF CLIENT SUPPLY ITEMS</t>
  </si>
  <si>
    <t>Total C/F from Previous Page</t>
  </si>
  <si>
    <r>
      <t>SANITARY FITTINGS -</t>
    </r>
    <r>
      <rPr>
        <b/>
        <u/>
        <sz val="11"/>
        <rFont val="Times New Roman"/>
        <family val="1"/>
      </rPr>
      <t xml:space="preserve"> CLIENT SUPPLY</t>
    </r>
  </si>
  <si>
    <r>
      <t xml:space="preserve">Allow a prime cost sum in Kenya Shillings for the Supply and delivery of sanitary fittings including all the necessary fittings and jointing by </t>
    </r>
    <r>
      <rPr>
        <b/>
        <sz val="11"/>
        <rFont val="Times New Roman"/>
        <family val="1"/>
      </rPr>
      <t>a nominated supplier.</t>
    </r>
  </si>
  <si>
    <t xml:space="preserve">TOTAL FOR 9NO. HOUSE TYPE 2B C/F TO MAIN SUMMARY PAGE </t>
  </si>
  <si>
    <t>O</t>
  </si>
  <si>
    <t>SANITARY FITTINGS - CLIENT SUPPLY</t>
  </si>
  <si>
    <t>Allow a prime cost sum in Kenya Shillings for the Supply and delivery of sanitary fittings including all the necessary fittings and jointing by a nominated supplier.</t>
  </si>
  <si>
    <t>P</t>
  </si>
  <si>
    <t>Q</t>
  </si>
  <si>
    <t>(DO NOT CARRY THIS AMOUNT TO SUMMARY PAGE)</t>
  </si>
  <si>
    <t>TOTAL AMOUNT FOR SANITARY FITTINGS SUPPLY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</si>
</sst>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_(* #,##0_);_(* \(#,##0\);_(* &quot;-&quot;??_);_(@_)"/>
    <numFmt numFmtId="166" formatCode="#,##0;[Red]#,##0"/>
  </numFmts>
  <fonts count="31"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b/>
      <sz val="11"/>
      <name val="Times New Roman"/>
      <family val="1"/>
    </font>
    <font>
      <sz val="11"/>
      <name val="Times New Roman"/>
      <family val="1"/>
    </font>
    <font>
      <sz val="10"/>
      <name val="Arial"/>
      <family val="2"/>
    </font>
    <font>
      <sz val="11"/>
      <color indexed="8"/>
      <name val="Calibri"/>
      <family val="2"/>
    </font>
    <font>
      <sz val="11"/>
      <color rgb="FF000000"/>
      <name val="Times New Roman"/>
      <family val="1"/>
    </font>
    <font>
      <sz val="10"/>
      <name val="Calibri"/>
      <family val="2"/>
      <scheme val="minor"/>
    </font>
    <font>
      <b/>
      <sz val="10"/>
      <name val="Calibri"/>
      <family val="2"/>
      <scheme val="minor"/>
    </font>
    <font>
      <b/>
      <sz val="11"/>
      <color theme="1"/>
      <name val="Times New Roman"/>
      <family val="1"/>
    </font>
    <font>
      <sz val="11"/>
      <color theme="1"/>
      <name val="Times New Roman"/>
      <family val="1"/>
    </font>
    <font>
      <sz val="11"/>
      <color rgb="FFFF0000"/>
      <name val="Times New Roman"/>
      <family val="1"/>
    </font>
    <font>
      <vertAlign val="superscript"/>
      <sz val="11"/>
      <name val="Times New Roman"/>
      <family val="1"/>
    </font>
    <font>
      <b/>
      <vertAlign val="superscript"/>
      <sz val="11"/>
      <name val="Times New Roman"/>
      <family val="1"/>
    </font>
    <font>
      <b/>
      <sz val="11"/>
      <color rgb="FFFF0000"/>
      <name val="Times New Roman"/>
      <family val="1"/>
    </font>
    <font>
      <sz val="10"/>
      <name val="Times New Roman"/>
      <family val="1"/>
    </font>
    <font>
      <b/>
      <sz val="11"/>
      <name val="Calibri"/>
      <family val="2"/>
      <scheme val="minor"/>
    </font>
    <font>
      <sz val="11"/>
      <name val="Calibri"/>
      <family val="2"/>
      <scheme val="minor"/>
    </font>
    <font>
      <b/>
      <u/>
      <sz val="11"/>
      <name val="Calibri"/>
      <family val="2"/>
      <scheme val="minor"/>
    </font>
    <font>
      <sz val="10"/>
      <color indexed="8"/>
      <name val="Calibri"/>
      <family val="2"/>
      <scheme val="minor"/>
    </font>
    <font>
      <b/>
      <sz val="10"/>
      <color indexed="8"/>
      <name val="Calibri"/>
      <family val="2"/>
      <scheme val="minor"/>
    </font>
    <font>
      <b/>
      <u/>
      <sz val="10"/>
      <name val="Calibri"/>
      <family val="2"/>
      <scheme val="minor"/>
    </font>
    <font>
      <b/>
      <sz val="10"/>
      <name val="Times New Roman"/>
      <family val="1"/>
    </font>
    <font>
      <b/>
      <u/>
      <sz val="11"/>
      <name val="Times New Roman"/>
      <family val="1"/>
    </font>
    <font>
      <b/>
      <sz val="10"/>
      <color theme="1"/>
      <name val="Arial"/>
      <family val="2"/>
    </font>
    <font>
      <sz val="10"/>
      <color theme="1"/>
      <name val="Arial"/>
      <family val="2"/>
    </font>
    <font>
      <b/>
      <u/>
      <sz val="10"/>
      <color theme="1"/>
      <name val="Arial"/>
      <family val="2"/>
    </font>
    <font>
      <vertAlign val="superscript"/>
      <sz val="10"/>
      <color theme="1"/>
      <name val="Arial"/>
      <family val="2"/>
    </font>
    <font>
      <sz val="10"/>
      <color theme="1"/>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3"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164" fontId="7"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5" fillId="0" borderId="0"/>
    <xf numFmtId="0" fontId="6" fillId="0" borderId="0"/>
    <xf numFmtId="0" fontId="6" fillId="0" borderId="0"/>
    <xf numFmtId="0" fontId="3" fillId="0" borderId="0"/>
    <xf numFmtId="0" fontId="5" fillId="0" borderId="0"/>
    <xf numFmtId="164" fontId="6" fillId="0" borderId="0" applyFont="0" applyFill="0" applyBorder="0" applyAlignment="0" applyProtection="0"/>
    <xf numFmtId="0" fontId="6" fillId="0" borderId="0"/>
    <xf numFmtId="0" fontId="5" fillId="0" borderId="0"/>
    <xf numFmtId="164" fontId="5" fillId="0" borderId="0" applyFont="0" applyFill="0" applyBorder="0" applyAlignment="0" applyProtection="0"/>
    <xf numFmtId="0" fontId="1" fillId="0" borderId="0"/>
  </cellStyleXfs>
  <cellXfs count="1067">
    <xf numFmtId="0" fontId="0" fillId="0" borderId="0" xfId="0"/>
    <xf numFmtId="0" fontId="5" fillId="0" borderId="0" xfId="0" applyFont="1" applyAlignment="1">
      <alignment horizontal="center" vertical="top"/>
    </xf>
    <xf numFmtId="165" fontId="5" fillId="0" borderId="0" xfId="0" applyNumberFormat="1" applyFont="1" applyAlignment="1">
      <alignment horizontal="center" vertical="top"/>
    </xf>
    <xf numFmtId="164" fontId="5" fillId="0" borderId="0" xfId="1" applyFont="1" applyAlignment="1">
      <alignment horizontal="right" vertical="top"/>
    </xf>
    <xf numFmtId="2" fontId="4" fillId="0" borderId="5" xfId="0" applyNumberFormat="1" applyFont="1" applyBorder="1" applyAlignment="1">
      <alignment horizontal="center" vertical="top"/>
    </xf>
    <xf numFmtId="0" fontId="4" fillId="0" borderId="0" xfId="0" applyNumberFormat="1" applyFont="1" applyAlignment="1">
      <alignment horizontal="left" vertical="top"/>
    </xf>
    <xf numFmtId="2" fontId="4" fillId="0" borderId="0" xfId="0" applyNumberFormat="1" applyFont="1" applyAlignment="1">
      <alignment horizontal="justify" vertical="top"/>
    </xf>
    <xf numFmtId="0"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7" xfId="0" applyFont="1" applyBorder="1" applyAlignment="1">
      <alignment horizontal="center" vertical="top" wrapText="1"/>
    </xf>
    <xf numFmtId="37" fontId="5" fillId="0" borderId="0" xfId="1" applyNumberFormat="1" applyFont="1" applyAlignment="1">
      <alignment horizontal="center" vertical="top"/>
    </xf>
    <xf numFmtId="0" fontId="5" fillId="0" borderId="0" xfId="12" applyFont="1" applyAlignment="1">
      <alignment horizontal="center" vertical="top"/>
    </xf>
    <xf numFmtId="165" fontId="5" fillId="0" borderId="0" xfId="12" applyNumberFormat="1" applyFont="1" applyAlignment="1">
      <alignment horizontal="center" vertical="top"/>
    </xf>
    <xf numFmtId="0" fontId="8" fillId="0" borderId="0" xfId="12" applyFont="1"/>
    <xf numFmtId="0" fontId="5" fillId="0" borderId="0" xfId="12" applyFont="1" applyFill="1" applyBorder="1" applyAlignment="1">
      <alignment horizontal="center"/>
    </xf>
    <xf numFmtId="0" fontId="5" fillId="0" borderId="0" xfId="12" applyFont="1" applyFill="1" applyBorder="1" applyAlignment="1">
      <alignment horizontal="center" vertical="top"/>
    </xf>
    <xf numFmtId="0" fontId="4" fillId="0" borderId="0" xfId="12" applyFont="1" applyFill="1" applyBorder="1" applyAlignment="1">
      <alignment horizontal="justify" wrapText="1"/>
    </xf>
    <xf numFmtId="0" fontId="5" fillId="0" borderId="0" xfId="12" applyFont="1" applyBorder="1" applyAlignment="1">
      <alignment horizontal="center"/>
    </xf>
    <xf numFmtId="164" fontId="5" fillId="0" borderId="0" xfId="2" applyFont="1" applyFill="1" applyBorder="1" applyAlignment="1">
      <alignment horizontal="center"/>
    </xf>
    <xf numFmtId="164" fontId="4" fillId="0" borderId="0" xfId="2" applyFont="1" applyFill="1" applyBorder="1" applyAlignment="1">
      <alignment horizontal="center"/>
    </xf>
    <xf numFmtId="0" fontId="5" fillId="0" borderId="0" xfId="12" applyFont="1" applyAlignment="1">
      <alignment horizontal="justify"/>
    </xf>
    <xf numFmtId="2" fontId="5" fillId="0" borderId="0" xfId="12" applyNumberFormat="1" applyFont="1" applyAlignment="1">
      <alignment horizontal="center" vertical="top"/>
    </xf>
    <xf numFmtId="0" fontId="4" fillId="0" borderId="1" xfId="0" applyFont="1" applyBorder="1" applyAlignment="1">
      <alignment horizontal="center" vertical="justify" wrapText="1"/>
    </xf>
    <xf numFmtId="164" fontId="4" fillId="0" borderId="1" xfId="0" applyNumberFormat="1" applyFont="1" applyBorder="1" applyAlignment="1">
      <alignment horizontal="center" vertical="top" wrapText="1"/>
    </xf>
    <xf numFmtId="0" fontId="4" fillId="0" borderId="3" xfId="0" applyFont="1" applyBorder="1" applyAlignment="1">
      <alignment horizontal="center" vertical="justify" wrapText="1"/>
    </xf>
    <xf numFmtId="164" fontId="4" fillId="0" borderId="3" xfId="0" applyNumberFormat="1" applyFont="1" applyBorder="1" applyAlignment="1">
      <alignment horizontal="center" vertical="top" wrapText="1"/>
    </xf>
    <xf numFmtId="0" fontId="5" fillId="0" borderId="1" xfId="0" applyFont="1" applyBorder="1" applyAlignment="1">
      <alignment horizontal="center" vertical="justify"/>
    </xf>
    <xf numFmtId="0" fontId="5" fillId="0" borderId="0" xfId="0" applyFont="1" applyBorder="1"/>
    <xf numFmtId="0" fontId="5" fillId="0" borderId="0" xfId="0" applyFont="1" applyBorder="1" applyAlignment="1">
      <alignment horizontal="center"/>
    </xf>
    <xf numFmtId="0" fontId="5" fillId="0" borderId="10" xfId="0" applyFont="1" applyBorder="1"/>
    <xf numFmtId="0" fontId="5" fillId="0" borderId="2" xfId="0" applyFont="1" applyBorder="1"/>
    <xf numFmtId="164" fontId="5" fillId="0" borderId="8" xfId="0" applyNumberFormat="1" applyFont="1" applyBorder="1"/>
    <xf numFmtId="0" fontId="5" fillId="0" borderId="6" xfId="0" applyFont="1" applyBorder="1" applyAlignment="1">
      <alignment horizontal="center" vertical="justify"/>
    </xf>
    <xf numFmtId="0" fontId="4" fillId="0" borderId="6" xfId="0" applyFont="1" applyBorder="1"/>
    <xf numFmtId="0" fontId="5" fillId="0" borderId="8" xfId="0" applyFont="1" applyBorder="1"/>
    <xf numFmtId="0" fontId="5" fillId="0" borderId="5" xfId="0" applyFont="1" applyBorder="1" applyAlignment="1">
      <alignment horizontal="center" vertical="justify"/>
    </xf>
    <xf numFmtId="0" fontId="5" fillId="0" borderId="6" xfId="0" applyFont="1" applyBorder="1"/>
    <xf numFmtId="164" fontId="5" fillId="0" borderId="5" xfId="0" applyNumberFormat="1" applyFont="1" applyBorder="1"/>
    <xf numFmtId="0" fontId="5" fillId="0" borderId="9" xfId="0" applyFont="1" applyBorder="1" applyAlignment="1">
      <alignment horizontal="center" vertical="justify"/>
    </xf>
    <xf numFmtId="0" fontId="4" fillId="0" borderId="9" xfId="0" applyFont="1" applyBorder="1"/>
    <xf numFmtId="0" fontId="4" fillId="0" borderId="10" xfId="0" applyFont="1" applyBorder="1" applyAlignment="1">
      <alignment horizontal="center"/>
    </xf>
    <xf numFmtId="0" fontId="4" fillId="0" borderId="10" xfId="0" applyFont="1" applyBorder="1"/>
    <xf numFmtId="0" fontId="4" fillId="0" borderId="2" xfId="0" applyFont="1" applyBorder="1"/>
    <xf numFmtId="164" fontId="4" fillId="0" borderId="2" xfId="0" applyNumberFormat="1" applyFont="1" applyBorder="1"/>
    <xf numFmtId="0" fontId="5" fillId="0" borderId="11" xfId="0" applyFont="1" applyBorder="1" applyAlignment="1">
      <alignment horizontal="center" vertical="justify"/>
    </xf>
    <xf numFmtId="0" fontId="4" fillId="0" borderId="11" xfId="0" applyFont="1" applyBorder="1"/>
    <xf numFmtId="0" fontId="4" fillId="0" borderId="7" xfId="0" applyFont="1" applyBorder="1" applyAlignment="1">
      <alignment horizontal="center"/>
    </xf>
    <xf numFmtId="0" fontId="4" fillId="0" borderId="7" xfId="0" applyFont="1" applyBorder="1"/>
    <xf numFmtId="0" fontId="4" fillId="0" borderId="4" xfId="0" applyFont="1" applyBorder="1"/>
    <xf numFmtId="164" fontId="4" fillId="0" borderId="4" xfId="0" applyNumberFormat="1" applyFont="1" applyBorder="1"/>
    <xf numFmtId="0" fontId="9" fillId="0" borderId="0" xfId="4" applyFont="1"/>
    <xf numFmtId="164" fontId="9" fillId="0" borderId="0" xfId="4" applyNumberFormat="1" applyFont="1"/>
    <xf numFmtId="0" fontId="9" fillId="0" borderId="0" xfId="4" applyFont="1" applyAlignment="1">
      <alignment horizontal="center" vertical="justify"/>
    </xf>
    <xf numFmtId="166" fontId="10" fillId="0" borderId="0" xfId="2" applyNumberFormat="1" applyFont="1" applyBorder="1" applyAlignment="1">
      <alignment horizontal="center" vertical="center"/>
    </xf>
    <xf numFmtId="0" fontId="10" fillId="0" borderId="0" xfId="4" applyFont="1" applyBorder="1" applyAlignment="1">
      <alignment horizontal="center" vertical="center" wrapText="1"/>
    </xf>
    <xf numFmtId="2" fontId="9" fillId="0" borderId="0" xfId="2" applyNumberFormat="1" applyFont="1" applyBorder="1" applyAlignment="1" applyProtection="1">
      <alignment vertical="top"/>
    </xf>
    <xf numFmtId="166" fontId="10" fillId="0" borderId="0" xfId="2" applyNumberFormat="1" applyFont="1" applyFill="1" applyBorder="1" applyAlignment="1">
      <alignment horizontal="center" vertical="center"/>
    </xf>
    <xf numFmtId="0" fontId="10" fillId="0" borderId="0" xfId="4" applyFont="1" applyFill="1" applyBorder="1" applyAlignment="1">
      <alignment horizontal="center" vertical="center" wrapText="1"/>
    </xf>
    <xf numFmtId="2" fontId="9" fillId="0" borderId="0" xfId="2" applyNumberFormat="1" applyFont="1" applyFill="1" applyBorder="1" applyAlignment="1" applyProtection="1">
      <alignment vertical="top"/>
    </xf>
    <xf numFmtId="166" fontId="10" fillId="0" borderId="0" xfId="4" applyNumberFormat="1" applyFont="1" applyFill="1" applyBorder="1" applyAlignment="1">
      <alignment horizontal="center" vertical="center"/>
    </xf>
    <xf numFmtId="166" fontId="9" fillId="0" borderId="0" xfId="4" applyNumberFormat="1" applyFont="1" applyFill="1" applyBorder="1" applyAlignment="1">
      <alignment horizontal="center" vertical="center"/>
    </xf>
    <xf numFmtId="0" fontId="21" fillId="0" borderId="0" xfId="4" applyFont="1" applyFill="1" applyBorder="1" applyAlignment="1">
      <alignment horizontal="center" vertical="center"/>
    </xf>
    <xf numFmtId="0" fontId="22" fillId="0" borderId="0" xfId="4" applyFont="1" applyFill="1" applyBorder="1" applyAlignment="1"/>
    <xf numFmtId="2" fontId="21" fillId="0" borderId="0" xfId="4" applyNumberFormat="1" applyFont="1" applyFill="1" applyBorder="1" applyAlignment="1">
      <alignment vertical="top"/>
    </xf>
    <xf numFmtId="166" fontId="10" fillId="0" borderId="10" xfId="4" applyNumberFormat="1" applyFont="1" applyFill="1" applyBorder="1" applyAlignment="1">
      <alignment horizontal="center" vertical="center"/>
    </xf>
    <xf numFmtId="166" fontId="9" fillId="0" borderId="10" xfId="4" applyNumberFormat="1" applyFont="1" applyFill="1" applyBorder="1" applyAlignment="1">
      <alignment horizontal="center" vertical="center"/>
    </xf>
    <xf numFmtId="0" fontId="21" fillId="0" borderId="10" xfId="4" applyFont="1" applyFill="1" applyBorder="1" applyAlignment="1">
      <alignment horizontal="center" vertical="center"/>
    </xf>
    <xf numFmtId="0" fontId="9" fillId="0" borderId="10" xfId="4" applyFont="1" applyFill="1" applyBorder="1" applyAlignment="1"/>
    <xf numFmtId="2" fontId="21" fillId="0" borderId="10" xfId="4" applyNumberFormat="1" applyFont="1" applyFill="1" applyBorder="1" applyAlignment="1">
      <alignment vertical="top"/>
    </xf>
    <xf numFmtId="166" fontId="10" fillId="0" borderId="4" xfId="4" applyNumberFormat="1" applyFont="1" applyFill="1" applyBorder="1" applyAlignment="1">
      <alignment horizontal="center" vertical="center"/>
    </xf>
    <xf numFmtId="0" fontId="21" fillId="0" borderId="7" xfId="4" applyFont="1" applyFill="1" applyBorder="1" applyAlignment="1">
      <alignment horizontal="center" vertical="center"/>
    </xf>
    <xf numFmtId="0" fontId="22" fillId="0" borderId="11" xfId="4" applyFont="1" applyFill="1" applyBorder="1" applyAlignment="1">
      <alignment horizontal="left" wrapText="1"/>
    </xf>
    <xf numFmtId="2" fontId="21" fillId="0" borderId="3" xfId="4" applyNumberFormat="1" applyFont="1" applyFill="1" applyBorder="1" applyAlignment="1">
      <alignment vertical="top"/>
    </xf>
    <xf numFmtId="166" fontId="9" fillId="0" borderId="4" xfId="4" applyNumberFormat="1" applyFont="1" applyFill="1" applyBorder="1" applyAlignment="1">
      <alignment horizontal="center" vertical="center"/>
    </xf>
    <xf numFmtId="0" fontId="22" fillId="0" borderId="11" xfId="4" applyFont="1" applyFill="1" applyBorder="1" applyAlignment="1">
      <alignment horizontal="center"/>
    </xf>
    <xf numFmtId="166" fontId="10" fillId="0" borderId="8" xfId="4" applyNumberFormat="1" applyFont="1" applyFill="1" applyBorder="1" applyAlignment="1">
      <alignment horizontal="center" vertical="center"/>
    </xf>
    <xf numFmtId="0" fontId="22" fillId="0" borderId="6" xfId="4" applyFont="1" applyFill="1" applyBorder="1" applyAlignment="1">
      <alignment horizontal="left"/>
    </xf>
    <xf numFmtId="2" fontId="9" fillId="0" borderId="5" xfId="4" applyNumberFormat="1" applyFont="1" applyFill="1" applyBorder="1" applyAlignment="1">
      <alignment vertical="top"/>
    </xf>
    <xf numFmtId="166" fontId="9" fillId="0" borderId="8" xfId="4" applyNumberFormat="1" applyFont="1" applyFill="1" applyBorder="1" applyAlignment="1">
      <alignment horizontal="center" vertical="center"/>
    </xf>
    <xf numFmtId="0" fontId="21" fillId="0" borderId="6" xfId="4" applyFont="1" applyFill="1" applyBorder="1" applyAlignment="1">
      <alignment horizontal="left"/>
    </xf>
    <xf numFmtId="2" fontId="9" fillId="0" borderId="5" xfId="4" applyNumberFormat="1" applyFont="1" applyFill="1" applyBorder="1" applyAlignment="1">
      <alignment horizontal="center" vertical="top"/>
    </xf>
    <xf numFmtId="0" fontId="21" fillId="0" borderId="6" xfId="4" applyFont="1" applyFill="1" applyBorder="1" applyAlignment="1"/>
    <xf numFmtId="2" fontId="21" fillId="0" borderId="5" xfId="4" applyNumberFormat="1" applyFont="1" applyFill="1" applyBorder="1" applyAlignment="1">
      <alignment vertical="top"/>
    </xf>
    <xf numFmtId="2" fontId="21" fillId="0" borderId="5" xfId="4" applyNumberFormat="1" applyFont="1" applyFill="1" applyBorder="1" applyAlignment="1">
      <alignment horizontal="center" vertical="center"/>
    </xf>
    <xf numFmtId="2" fontId="9" fillId="0" borderId="5" xfId="4" applyNumberFormat="1" applyFont="1" applyFill="1" applyBorder="1" applyAlignment="1">
      <alignment horizontal="center" vertical="center"/>
    </xf>
    <xf numFmtId="0" fontId="9" fillId="0" borderId="6" xfId="4" applyFont="1" applyFill="1" applyBorder="1" applyAlignment="1"/>
    <xf numFmtId="0" fontId="23" fillId="0" borderId="6" xfId="4" applyFont="1" applyFill="1" applyBorder="1" applyAlignment="1"/>
    <xf numFmtId="0" fontId="22" fillId="0" borderId="6" xfId="4" applyFont="1" applyFill="1" applyBorder="1" applyAlignment="1"/>
    <xf numFmtId="0" fontId="22" fillId="0" borderId="7" xfId="4" applyFont="1" applyFill="1" applyBorder="1" applyAlignment="1">
      <alignment horizontal="center" vertical="center"/>
    </xf>
    <xf numFmtId="0" fontId="22" fillId="0" borderId="11" xfId="4" applyFont="1" applyFill="1" applyBorder="1" applyAlignment="1">
      <alignment horizontal="left"/>
    </xf>
    <xf numFmtId="166" fontId="10" fillId="0" borderId="2" xfId="4" applyNumberFormat="1" applyFont="1" applyFill="1" applyBorder="1" applyAlignment="1">
      <alignment horizontal="center" vertical="center"/>
    </xf>
    <xf numFmtId="0" fontId="22" fillId="0" borderId="10" xfId="4" applyFont="1" applyFill="1" applyBorder="1" applyAlignment="1">
      <alignment horizontal="center" vertical="center"/>
    </xf>
    <xf numFmtId="0" fontId="22" fillId="0" borderId="9" xfId="4" applyFont="1" applyFill="1" applyBorder="1" applyAlignment="1">
      <alignment horizontal="left"/>
    </xf>
    <xf numFmtId="2" fontId="21" fillId="0" borderId="1" xfId="4" applyNumberFormat="1" applyFont="1" applyFill="1" applyBorder="1" applyAlignment="1">
      <alignment vertical="top"/>
    </xf>
    <xf numFmtId="164" fontId="9" fillId="0" borderId="8" xfId="4" applyNumberFormat="1" applyFont="1" applyBorder="1"/>
    <xf numFmtId="0" fontId="9" fillId="0" borderId="0" xfId="4" applyFont="1" applyBorder="1"/>
    <xf numFmtId="0" fontId="9" fillId="0" borderId="6" xfId="4" applyFont="1" applyBorder="1" applyAlignment="1">
      <alignment horizontal="center" vertical="justify"/>
    </xf>
    <xf numFmtId="164" fontId="10" fillId="0" borderId="4" xfId="4" applyNumberFormat="1" applyFont="1" applyBorder="1"/>
    <xf numFmtId="0" fontId="10" fillId="0" borderId="4" xfId="4" applyFont="1" applyBorder="1"/>
    <xf numFmtId="0" fontId="10" fillId="0" borderId="7" xfId="4" applyFont="1" applyBorder="1"/>
    <xf numFmtId="0" fontId="10" fillId="0" borderId="11" xfId="4" applyFont="1" applyBorder="1"/>
    <xf numFmtId="0" fontId="9" fillId="0" borderId="11" xfId="4" applyFont="1" applyBorder="1" applyAlignment="1">
      <alignment horizontal="center" vertical="justify"/>
    </xf>
    <xf numFmtId="164" fontId="9" fillId="0" borderId="2" xfId="4" applyNumberFormat="1" applyFont="1" applyBorder="1"/>
    <xf numFmtId="0" fontId="9" fillId="0" borderId="2" xfId="4" applyFont="1" applyBorder="1"/>
    <xf numFmtId="0" fontId="9" fillId="0" borderId="10" xfId="4" applyFont="1" applyBorder="1"/>
    <xf numFmtId="0" fontId="9" fillId="0" borderId="9" xfId="4" applyFont="1" applyBorder="1"/>
    <xf numFmtId="0" fontId="9" fillId="0" borderId="9" xfId="4" applyFont="1" applyBorder="1" applyAlignment="1">
      <alignment horizontal="center" vertical="justify"/>
    </xf>
    <xf numFmtId="0" fontId="9" fillId="0" borderId="4" xfId="4" applyFont="1" applyBorder="1"/>
    <xf numFmtId="0" fontId="9" fillId="0" borderId="7" xfId="4" applyFont="1" applyBorder="1"/>
    <xf numFmtId="0" fontId="9" fillId="0" borderId="6" xfId="4" applyFont="1" applyBorder="1"/>
    <xf numFmtId="0" fontId="9" fillId="0" borderId="5" xfId="4" applyFont="1" applyBorder="1" applyAlignment="1">
      <alignment horizontal="center" vertical="justify"/>
    </xf>
    <xf numFmtId="0" fontId="9" fillId="0" borderId="8" xfId="4" applyFont="1" applyBorder="1"/>
    <xf numFmtId="0" fontId="10" fillId="0" borderId="6" xfId="4" applyFont="1" applyBorder="1"/>
    <xf numFmtId="0" fontId="9" fillId="0" borderId="1" xfId="4" applyFont="1" applyBorder="1" applyAlignment="1">
      <alignment horizontal="center" vertical="justify"/>
    </xf>
    <xf numFmtId="164" fontId="10" fillId="0" borderId="3" xfId="4" applyNumberFormat="1" applyFont="1" applyBorder="1" applyAlignment="1">
      <alignment horizontal="center" vertical="top" wrapText="1"/>
    </xf>
    <xf numFmtId="0" fontId="10" fillId="0" borderId="7" xfId="4" applyFont="1" applyBorder="1" applyAlignment="1">
      <alignment horizontal="center" vertical="top" wrapText="1"/>
    </xf>
    <xf numFmtId="0" fontId="10" fillId="0" borderId="3" xfId="4" applyFont="1" applyBorder="1" applyAlignment="1">
      <alignment horizontal="center" vertical="justify" wrapText="1"/>
    </xf>
    <xf numFmtId="164" fontId="10" fillId="0" borderId="1" xfId="4" applyNumberFormat="1" applyFont="1" applyBorder="1" applyAlignment="1">
      <alignment horizontal="center" vertical="top" wrapText="1"/>
    </xf>
    <xf numFmtId="0" fontId="10" fillId="0" borderId="10" xfId="4" applyFont="1" applyBorder="1" applyAlignment="1">
      <alignment horizontal="center" vertical="top" wrapText="1"/>
    </xf>
    <xf numFmtId="0" fontId="10" fillId="0" borderId="1" xfId="4" applyFont="1" applyBorder="1" applyAlignment="1">
      <alignment horizontal="center" vertical="justify" wrapText="1"/>
    </xf>
    <xf numFmtId="2" fontId="9" fillId="0" borderId="6" xfId="4" applyNumberFormat="1" applyFont="1" applyBorder="1"/>
    <xf numFmtId="2" fontId="21" fillId="0" borderId="5" xfId="4" applyNumberFormat="1" applyFont="1" applyFill="1" applyBorder="1" applyAlignment="1">
      <alignment horizontal="center" vertical="top"/>
    </xf>
    <xf numFmtId="164" fontId="5" fillId="0" borderId="0" xfId="1" applyFont="1" applyProtection="1">
      <protection locked="0"/>
    </xf>
    <xf numFmtId="0" fontId="8" fillId="0" borderId="0" xfId="12" applyFont="1" applyProtection="1">
      <protection locked="0"/>
    </xf>
    <xf numFmtId="164" fontId="5" fillId="0" borderId="0" xfId="1" applyFont="1" applyAlignment="1" applyProtection="1">
      <alignment vertical="top"/>
      <protection locked="0"/>
    </xf>
    <xf numFmtId="164" fontId="4" fillId="0" borderId="1" xfId="1" applyFont="1" applyBorder="1" applyAlignment="1" applyProtection="1">
      <alignment horizontal="center" vertical="center" wrapText="1"/>
      <protection locked="0"/>
    </xf>
    <xf numFmtId="164" fontId="4" fillId="0" borderId="3" xfId="1" applyFont="1" applyBorder="1" applyAlignment="1" applyProtection="1">
      <alignment horizontal="center" vertical="center" wrapText="1"/>
      <protection locked="0"/>
    </xf>
    <xf numFmtId="164" fontId="5" fillId="0" borderId="5" xfId="1" applyFont="1" applyBorder="1" applyAlignment="1" applyProtection="1">
      <alignment vertical="top" wrapText="1"/>
      <protection locked="0"/>
    </xf>
    <xf numFmtId="164" fontId="5" fillId="0" borderId="5" xfId="1" applyFont="1" applyBorder="1" applyAlignment="1" applyProtection="1">
      <alignment horizontal="center" vertical="top"/>
      <protection locked="0"/>
    </xf>
    <xf numFmtId="164" fontId="4" fillId="0" borderId="2" xfId="1" applyFont="1" applyBorder="1" applyAlignment="1" applyProtection="1">
      <alignment vertical="top" wrapText="1"/>
      <protection locked="0"/>
    </xf>
    <xf numFmtId="164" fontId="4" fillId="0" borderId="4" xfId="1" applyFont="1" applyBorder="1" applyAlignment="1" applyProtection="1">
      <alignment horizontal="center" vertical="top" wrapText="1"/>
      <protection locked="0"/>
    </xf>
    <xf numFmtId="164" fontId="5" fillId="0" borderId="0" xfId="1" applyFont="1" applyBorder="1" applyAlignment="1" applyProtection="1">
      <alignment horizontal="right" vertical="top"/>
      <protection locked="0"/>
    </xf>
    <xf numFmtId="164" fontId="5" fillId="0" borderId="0" xfId="1" applyFont="1" applyAlignment="1" applyProtection="1">
      <alignment horizontal="right" vertical="top"/>
      <protection locked="0"/>
    </xf>
    <xf numFmtId="0" fontId="5" fillId="0" borderId="0" xfId="12" applyFont="1" applyProtection="1"/>
    <xf numFmtId="0" fontId="5" fillId="0" borderId="0" xfId="12" applyFont="1" applyAlignment="1" applyProtection="1">
      <alignment horizontal="justify"/>
    </xf>
    <xf numFmtId="0" fontId="4" fillId="0" borderId="7" xfId="12" applyFont="1" applyBorder="1" applyAlignment="1" applyProtection="1">
      <alignment horizontal="left" vertical="top"/>
    </xf>
    <xf numFmtId="0" fontId="5" fillId="0" borderId="0" xfId="12" applyFont="1" applyAlignment="1" applyProtection="1">
      <alignment horizontal="justify" wrapText="1"/>
    </xf>
    <xf numFmtId="0" fontId="5" fillId="0" borderId="0" xfId="12" applyFont="1" applyAlignment="1" applyProtection="1">
      <alignment horizontal="center" vertical="top"/>
    </xf>
    <xf numFmtId="0" fontId="5" fillId="0" borderId="5" xfId="12" applyFont="1" applyBorder="1" applyAlignment="1" applyProtection="1">
      <alignment horizontal="center" vertical="top" wrapText="1"/>
    </xf>
    <xf numFmtId="0" fontId="4" fillId="0" borderId="5" xfId="12" applyFont="1" applyBorder="1" applyAlignment="1" applyProtection="1">
      <alignment horizontal="justify" vertical="top" wrapText="1"/>
    </xf>
    <xf numFmtId="0" fontId="5" fillId="0" borderId="5" xfId="12" applyFont="1" applyBorder="1" applyAlignment="1" applyProtection="1">
      <alignment horizontal="justify" vertical="top" wrapText="1"/>
    </xf>
    <xf numFmtId="0" fontId="5" fillId="0" borderId="12" xfId="12" applyFont="1" applyBorder="1" applyAlignment="1" applyProtection="1">
      <alignment horizontal="center" vertical="top" wrapText="1"/>
    </xf>
    <xf numFmtId="0" fontId="5" fillId="0" borderId="5" xfId="12" applyFont="1" applyBorder="1" applyAlignment="1" applyProtection="1">
      <alignment horizontal="center" vertical="top"/>
    </xf>
    <xf numFmtId="0" fontId="4" fillId="0" borderId="1" xfId="12" applyFont="1" applyBorder="1" applyAlignment="1" applyProtection="1">
      <alignment horizontal="center" vertical="top" wrapText="1"/>
    </xf>
    <xf numFmtId="0" fontId="4" fillId="0" borderId="10" xfId="12" applyFont="1" applyBorder="1" applyAlignment="1" applyProtection="1">
      <alignment horizontal="justify" vertical="top" wrapText="1"/>
    </xf>
    <xf numFmtId="0" fontId="4" fillId="0" borderId="10" xfId="12" applyFont="1" applyBorder="1" applyAlignment="1" applyProtection="1">
      <alignment horizontal="center" vertical="top" wrapText="1"/>
    </xf>
    <xf numFmtId="0" fontId="4" fillId="0" borderId="11" xfId="12" applyFont="1" applyBorder="1" applyAlignment="1" applyProtection="1">
      <alignment horizontal="center" vertical="top" wrapText="1"/>
    </xf>
    <xf numFmtId="0" fontId="4" fillId="0" borderId="11" xfId="12" applyFont="1" applyBorder="1" applyAlignment="1" applyProtection="1">
      <alignment horizontal="justify" vertical="top" wrapText="1"/>
    </xf>
    <xf numFmtId="0" fontId="4" fillId="0" borderId="7" xfId="12" applyFont="1" applyBorder="1" applyAlignment="1" applyProtection="1">
      <alignment horizontal="center" vertical="top" wrapText="1"/>
    </xf>
    <xf numFmtId="2" fontId="5" fillId="0" borderId="0" xfId="12" applyNumberFormat="1" applyFont="1" applyBorder="1" applyAlignment="1" applyProtection="1">
      <alignment horizontal="center" vertical="top"/>
    </xf>
    <xf numFmtId="0" fontId="5" fillId="0" borderId="0" xfId="12" applyFont="1" applyBorder="1" applyAlignment="1" applyProtection="1">
      <alignment horizontal="justify"/>
    </xf>
    <xf numFmtId="0" fontId="5" fillId="0" borderId="0" xfId="12" applyFont="1" applyBorder="1" applyAlignment="1" applyProtection="1">
      <alignment horizontal="center" vertical="top"/>
    </xf>
    <xf numFmtId="165" fontId="5" fillId="0" borderId="0" xfId="12" applyNumberFormat="1" applyFont="1" applyBorder="1" applyAlignment="1" applyProtection="1">
      <alignment horizontal="center" vertical="top"/>
    </xf>
    <xf numFmtId="2" fontId="5" fillId="0" borderId="0" xfId="12" applyNumberFormat="1" applyFont="1" applyAlignment="1" applyProtection="1">
      <alignment horizontal="center" vertical="top"/>
    </xf>
    <xf numFmtId="165" fontId="5" fillId="0" borderId="0" xfId="12" applyNumberFormat="1" applyFont="1" applyAlignment="1" applyProtection="1">
      <alignment horizontal="center" vertical="top"/>
    </xf>
    <xf numFmtId="164" fontId="5" fillId="0" borderId="0" xfId="1" applyFont="1" applyProtection="1"/>
    <xf numFmtId="164" fontId="5" fillId="0" borderId="0" xfId="1" applyFont="1" applyAlignment="1" applyProtection="1">
      <alignment vertical="top"/>
    </xf>
    <xf numFmtId="164" fontId="4" fillId="0" borderId="1" xfId="1" applyFont="1" applyBorder="1" applyAlignment="1" applyProtection="1">
      <alignment horizontal="center" vertical="center" wrapText="1"/>
    </xf>
    <xf numFmtId="164" fontId="4" fillId="0" borderId="3" xfId="1" applyFont="1" applyBorder="1" applyAlignment="1" applyProtection="1">
      <alignment horizontal="center" vertical="center" wrapText="1"/>
    </xf>
    <xf numFmtId="164" fontId="5" fillId="0" borderId="5" xfId="1" applyFont="1" applyBorder="1" applyAlignment="1" applyProtection="1">
      <alignment vertical="top" wrapText="1"/>
    </xf>
    <xf numFmtId="164" fontId="4" fillId="0" borderId="2" xfId="1" applyFont="1" applyBorder="1" applyAlignment="1" applyProtection="1">
      <alignment vertical="top" wrapText="1"/>
    </xf>
    <xf numFmtId="164" fontId="4" fillId="0" borderId="4" xfId="1" applyFont="1" applyBorder="1" applyAlignment="1" applyProtection="1">
      <alignment vertical="top" wrapText="1"/>
    </xf>
    <xf numFmtId="164" fontId="5" fillId="0" borderId="0" xfId="1" applyFont="1" applyBorder="1" applyAlignment="1" applyProtection="1">
      <alignment horizontal="right" vertical="top"/>
    </xf>
    <xf numFmtId="164" fontId="5" fillId="0" borderId="0" xfId="1" applyFont="1" applyAlignment="1" applyProtection="1">
      <alignment horizontal="right" vertical="top"/>
    </xf>
    <xf numFmtId="0" fontId="5" fillId="0" borderId="0" xfId="0" applyFont="1" applyAlignment="1" applyProtection="1">
      <alignment horizontal="center" vertical="center"/>
      <protection locked="0"/>
    </xf>
    <xf numFmtId="37" fontId="4" fillId="0" borderId="7" xfId="1" applyNumberFormat="1" applyFont="1" applyBorder="1" applyAlignment="1" applyProtection="1">
      <alignment horizontal="center" vertical="center" wrapText="1"/>
      <protection locked="0"/>
    </xf>
    <xf numFmtId="0" fontId="5" fillId="0" borderId="0" xfId="0" applyFont="1" applyProtection="1">
      <protection locked="0"/>
    </xf>
    <xf numFmtId="37" fontId="4" fillId="0" borderId="1" xfId="1" applyNumberFormat="1" applyFont="1" applyBorder="1" applyAlignment="1" applyProtection="1">
      <alignment horizontal="center" vertical="center" wrapText="1"/>
      <protection locked="0"/>
    </xf>
    <xf numFmtId="37" fontId="4" fillId="0" borderId="3" xfId="1" applyNumberFormat="1" applyFont="1" applyBorder="1" applyAlignment="1" applyProtection="1">
      <alignment horizontal="center" vertical="center" wrapText="1"/>
      <protection locked="0"/>
    </xf>
    <xf numFmtId="37" fontId="5" fillId="0" borderId="1" xfId="1"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37" fontId="5" fillId="0" borderId="5" xfId="1" applyNumberFormat="1" applyFont="1" applyBorder="1" applyAlignment="1" applyProtection="1">
      <alignment horizontal="center" vertical="center"/>
      <protection locked="0"/>
    </xf>
    <xf numFmtId="0" fontId="5" fillId="0" borderId="5" xfId="0" applyFont="1" applyBorder="1" applyAlignment="1" applyProtection="1">
      <alignment horizontal="center" vertical="top"/>
      <protection locked="0"/>
    </xf>
    <xf numFmtId="37" fontId="5" fillId="0" borderId="5" xfId="1" applyNumberFormat="1" applyFont="1" applyBorder="1" applyAlignment="1" applyProtection="1">
      <alignment horizontal="center" vertical="top"/>
      <protection locked="0"/>
    </xf>
    <xf numFmtId="164" fontId="5" fillId="0" borderId="5" xfId="1" applyFont="1" applyBorder="1" applyAlignment="1" applyProtection="1">
      <alignment horizontal="right" vertical="top"/>
      <protection locked="0"/>
    </xf>
    <xf numFmtId="0" fontId="5" fillId="0" borderId="5" xfId="0" applyFont="1" applyBorder="1" applyAlignment="1" applyProtection="1">
      <alignment horizontal="center" vertical="top" wrapText="1"/>
      <protection locked="0"/>
    </xf>
    <xf numFmtId="37" fontId="5" fillId="0" borderId="5" xfId="1" applyNumberFormat="1" applyFont="1" applyBorder="1" applyAlignment="1" applyProtection="1">
      <alignment horizontal="center" vertical="top" wrapText="1"/>
      <protection locked="0"/>
    </xf>
    <xf numFmtId="164" fontId="5" fillId="0" borderId="5" xfId="1" applyFont="1" applyBorder="1" applyAlignment="1" applyProtection="1">
      <alignment horizontal="right" vertical="top" wrapText="1"/>
      <protection locked="0"/>
    </xf>
    <xf numFmtId="37" fontId="5" fillId="0" borderId="5" xfId="1" applyNumberFormat="1" applyFont="1" applyBorder="1" applyAlignment="1" applyProtection="1">
      <alignment horizontal="center" vertical="center" wrapText="1"/>
      <protection locked="0"/>
    </xf>
    <xf numFmtId="37" fontId="5" fillId="0" borderId="0" xfId="0" applyNumberFormat="1" applyFont="1" applyProtection="1">
      <protection locked="0"/>
    </xf>
    <xf numFmtId="37" fontId="5" fillId="0" borderId="5" xfId="1" applyNumberFormat="1" applyFont="1" applyFill="1" applyBorder="1" applyAlignment="1" applyProtection="1">
      <alignment horizontal="center" vertical="center" wrapText="1"/>
      <protection locked="0"/>
    </xf>
    <xf numFmtId="37" fontId="5" fillId="0" borderId="2" xfId="1" applyNumberFormat="1" applyFont="1" applyBorder="1" applyAlignment="1" applyProtection="1">
      <alignment horizontal="center" vertical="center" wrapText="1"/>
      <protection locked="0"/>
    </xf>
    <xf numFmtId="37" fontId="5" fillId="0" borderId="4" xfId="1" applyNumberFormat="1" applyFont="1" applyBorder="1" applyAlignment="1" applyProtection="1">
      <alignment horizontal="center" vertical="center" wrapText="1"/>
      <protection locked="0"/>
    </xf>
    <xf numFmtId="164" fontId="5" fillId="0" borderId="5" xfId="1" applyFont="1" applyBorder="1" applyAlignment="1" applyProtection="1">
      <alignment horizontal="right" vertical="center" wrapText="1"/>
      <protection locked="0"/>
    </xf>
    <xf numFmtId="4" fontId="5" fillId="0" borderId="5" xfId="4"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5" xfId="1" applyNumberFormat="1" applyFont="1" applyBorder="1" applyAlignment="1" applyProtection="1">
      <alignment horizontal="center" vertical="top" wrapText="1"/>
      <protection locked="0"/>
    </xf>
    <xf numFmtId="164" fontId="5" fillId="0" borderId="5" xfId="10" applyNumberFormat="1" applyFont="1" applyBorder="1" applyAlignment="1" applyProtection="1">
      <alignment vertical="center"/>
      <protection locked="0"/>
    </xf>
    <xf numFmtId="4" fontId="5" fillId="0" borderId="5" xfId="11" applyNumberFormat="1" applyFont="1" applyBorder="1" applyAlignment="1" applyProtection="1">
      <alignment horizontal="center" vertical="center" wrapText="1"/>
      <protection locked="0"/>
    </xf>
    <xf numFmtId="164" fontId="5" fillId="0" borderId="5" xfId="4" applyNumberFormat="1" applyFont="1" applyBorder="1" applyAlignment="1" applyProtection="1">
      <alignment vertical="center"/>
      <protection locked="0"/>
    </xf>
    <xf numFmtId="37" fontId="5" fillId="0" borderId="3" xfId="1" applyNumberFormat="1" applyFont="1" applyFill="1" applyBorder="1" applyAlignment="1" applyProtection="1">
      <alignment horizontal="center" vertical="center" wrapText="1"/>
      <protection locked="0"/>
    </xf>
    <xf numFmtId="37" fontId="5" fillId="0" borderId="2"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7" fontId="4" fillId="0" borderId="0" xfId="1" applyNumberFormat="1" applyFont="1" applyBorder="1" applyAlignment="1" applyProtection="1">
      <alignment horizontal="center" vertical="center"/>
      <protection locked="0"/>
    </xf>
    <xf numFmtId="37" fontId="4" fillId="0" borderId="0" xfId="1" applyNumberFormat="1" applyFont="1" applyBorder="1" applyAlignment="1" applyProtection="1">
      <alignment horizontal="center" vertical="center" wrapText="1"/>
      <protection locked="0"/>
    </xf>
    <xf numFmtId="37" fontId="4" fillId="0" borderId="5" xfId="1" applyNumberFormat="1" applyFont="1" applyBorder="1" applyAlignment="1" applyProtection="1">
      <alignment horizontal="center" vertical="center"/>
      <protection locked="0"/>
    </xf>
    <xf numFmtId="37" fontId="13" fillId="0" borderId="5" xfId="1" applyNumberFormat="1" applyFont="1" applyBorder="1" applyAlignment="1" applyProtection="1">
      <alignment horizontal="center" vertical="center" wrapText="1"/>
      <protection locked="0"/>
    </xf>
    <xf numFmtId="37" fontId="5" fillId="0" borderId="0" xfId="1" applyNumberFormat="1" applyFont="1" applyAlignment="1" applyProtection="1">
      <alignment horizontal="center" vertical="center"/>
      <protection locked="0"/>
    </xf>
    <xf numFmtId="164" fontId="4" fillId="0" borderId="1" xfId="10" applyNumberFormat="1" applyFont="1" applyBorder="1" applyAlignment="1" applyProtection="1">
      <alignment horizontal="center" vertical="center" wrapText="1"/>
      <protection locked="0"/>
    </xf>
    <xf numFmtId="164" fontId="4" fillId="0" borderId="3" xfId="10" applyNumberFormat="1" applyFont="1" applyBorder="1" applyAlignment="1" applyProtection="1">
      <alignment horizontal="center" vertical="center" wrapText="1"/>
      <protection locked="0"/>
    </xf>
    <xf numFmtId="164" fontId="18" fillId="0" borderId="1" xfId="1" applyFont="1" applyBorder="1" applyAlignment="1" applyProtection="1">
      <alignment horizontal="center" vertical="center" wrapText="1"/>
      <protection locked="0"/>
    </xf>
    <xf numFmtId="164" fontId="18" fillId="0" borderId="3" xfId="1" applyFont="1" applyBorder="1" applyAlignment="1" applyProtection="1">
      <alignment horizontal="center" vertical="center" wrapText="1"/>
      <protection locked="0"/>
    </xf>
    <xf numFmtId="164" fontId="18" fillId="0" borderId="5" xfId="1" applyFont="1" applyBorder="1" applyAlignment="1" applyProtection="1">
      <alignment horizontal="center" vertical="center" wrapText="1"/>
      <protection locked="0"/>
    </xf>
    <xf numFmtId="164" fontId="19" fillId="0" borderId="5" xfId="1" applyFont="1" applyBorder="1" applyAlignment="1" applyProtection="1">
      <alignment horizontal="center"/>
      <protection locked="0"/>
    </xf>
    <xf numFmtId="164" fontId="19" fillId="0" borderId="6" xfId="1" applyFont="1" applyBorder="1" applyAlignment="1" applyProtection="1">
      <alignment horizontal="center"/>
      <protection locked="0"/>
    </xf>
    <xf numFmtId="0" fontId="19" fillId="0" borderId="5" xfId="0" applyFont="1" applyBorder="1" applyAlignment="1" applyProtection="1">
      <alignment horizontal="center" vertical="top"/>
      <protection locked="0"/>
    </xf>
    <xf numFmtId="0" fontId="19" fillId="0" borderId="5" xfId="0" applyFont="1" applyBorder="1" applyAlignment="1" applyProtection="1">
      <alignment horizontal="center" vertical="top" wrapText="1"/>
      <protection locked="0"/>
    </xf>
    <xf numFmtId="164" fontId="19" fillId="0" borderId="5" xfId="1" applyFont="1" applyBorder="1" applyAlignment="1" applyProtection="1">
      <alignment horizontal="center" vertical="top"/>
      <protection locked="0"/>
    </xf>
    <xf numFmtId="164" fontId="19" fillId="0" borderId="6" xfId="1" applyFont="1" applyBorder="1" applyAlignment="1" applyProtection="1">
      <alignment horizontal="center" vertical="top"/>
      <protection locked="0"/>
    </xf>
    <xf numFmtId="164" fontId="19" fillId="0" borderId="5" xfId="2" applyFont="1" applyBorder="1" applyAlignment="1" applyProtection="1">
      <alignment horizontal="center" vertical="top" wrapText="1"/>
      <protection locked="0"/>
    </xf>
    <xf numFmtId="164" fontId="19" fillId="0" borderId="5" xfId="2" applyFont="1" applyFill="1" applyBorder="1" applyAlignment="1" applyProtection="1">
      <alignment horizontal="center" vertical="top"/>
      <protection locked="0"/>
    </xf>
    <xf numFmtId="164" fontId="19" fillId="0" borderId="3" xfId="1" applyFont="1" applyBorder="1" applyAlignment="1" applyProtection="1">
      <alignment horizontal="center" vertical="top"/>
      <protection locked="0"/>
    </xf>
    <xf numFmtId="164" fontId="19" fillId="0" borderId="2" xfId="1" applyFont="1" applyBorder="1" applyProtection="1">
      <protection locked="0"/>
    </xf>
    <xf numFmtId="164" fontId="19" fillId="0" borderId="4" xfId="1" applyFont="1" applyBorder="1" applyProtection="1">
      <protection locked="0"/>
    </xf>
    <xf numFmtId="4" fontId="5" fillId="0" borderId="5" xfId="13" applyNumberFormat="1" applyFont="1" applyFill="1" applyBorder="1" applyAlignment="1" applyProtection="1">
      <alignment horizontal="center" vertical="center" wrapText="1"/>
      <protection locked="0"/>
    </xf>
    <xf numFmtId="0" fontId="19" fillId="0" borderId="0" xfId="0" applyFont="1" applyAlignment="1" applyProtection="1">
      <alignment horizontal="center" vertical="top"/>
      <protection locked="0"/>
    </xf>
    <xf numFmtId="0" fontId="4" fillId="0" borderId="10" xfId="0" applyFont="1" applyBorder="1" applyAlignment="1" applyProtection="1">
      <alignment horizontal="center" vertical="top" wrapText="1"/>
      <protection locked="0"/>
    </xf>
    <xf numFmtId="0" fontId="4" fillId="0" borderId="10" xfId="0" applyFont="1" applyBorder="1" applyAlignment="1" applyProtection="1">
      <alignment horizontal="center" vertical="center" wrapText="1"/>
      <protection locked="0"/>
    </xf>
    <xf numFmtId="0" fontId="4" fillId="0" borderId="7" xfId="0" applyFont="1" applyBorder="1" applyAlignment="1" applyProtection="1">
      <alignment horizontal="center" vertical="top" wrapText="1"/>
      <protection locked="0"/>
    </xf>
    <xf numFmtId="0" fontId="5" fillId="0" borderId="0" xfId="0" applyFont="1" applyBorder="1" applyProtection="1">
      <protection locked="0"/>
    </xf>
    <xf numFmtId="0" fontId="5" fillId="0" borderId="2" xfId="0" applyFont="1" applyBorder="1" applyAlignment="1" applyProtection="1">
      <alignment vertical="center"/>
      <protection locked="0"/>
    </xf>
    <xf numFmtId="0" fontId="5" fillId="0" borderId="8" xfId="0" applyFont="1" applyBorder="1" applyAlignment="1" applyProtection="1">
      <alignment vertical="center"/>
      <protection locked="0"/>
    </xf>
    <xf numFmtId="164" fontId="5" fillId="0" borderId="8" xfId="0" applyNumberFormat="1" applyFont="1" applyBorder="1" applyProtection="1">
      <protection locked="0"/>
    </xf>
    <xf numFmtId="164" fontId="5" fillId="0" borderId="0" xfId="0" applyNumberFormat="1" applyFont="1" applyBorder="1" applyProtection="1">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vertical="center"/>
      <protection locked="0"/>
    </xf>
    <xf numFmtId="2" fontId="4" fillId="0" borderId="7" xfId="0" applyNumberFormat="1" applyFont="1" applyBorder="1" applyAlignment="1" applyProtection="1">
      <alignment vertical="top"/>
    </xf>
    <xf numFmtId="2" fontId="4" fillId="0" borderId="7" xfId="0" applyNumberFormat="1" applyFont="1" applyBorder="1" applyAlignment="1" applyProtection="1">
      <alignment horizontal="justify" vertical="top"/>
    </xf>
    <xf numFmtId="0" fontId="5" fillId="0" borderId="0" xfId="0" applyFont="1" applyAlignment="1" applyProtection="1">
      <alignment horizontal="center" vertical="center"/>
    </xf>
    <xf numFmtId="165" fontId="5" fillId="0" borderId="0" xfId="0" applyNumberFormat="1" applyFont="1" applyAlignment="1" applyProtection="1">
      <alignment horizontal="center" vertical="center"/>
    </xf>
    <xf numFmtId="2" fontId="5" fillId="0" borderId="1" xfId="0" applyNumberFormat="1" applyFont="1" applyBorder="1" applyAlignment="1" applyProtection="1">
      <alignment horizontal="center" vertical="top" wrapText="1"/>
    </xf>
    <xf numFmtId="0" fontId="5" fillId="0" borderId="1" xfId="0" applyFont="1" applyBorder="1" applyAlignment="1" applyProtection="1">
      <alignment horizontal="justify" vertical="top" wrapText="1"/>
    </xf>
    <xf numFmtId="0" fontId="5" fillId="0" borderId="1" xfId="0" applyFont="1" applyBorder="1" applyAlignment="1" applyProtection="1">
      <alignment horizontal="center" vertical="center" wrapText="1"/>
    </xf>
    <xf numFmtId="165" fontId="5" fillId="0" borderId="1" xfId="0" applyNumberFormat="1" applyFont="1" applyBorder="1" applyAlignment="1" applyProtection="1">
      <alignment horizontal="center" vertical="center" wrapText="1"/>
    </xf>
    <xf numFmtId="2" fontId="4" fillId="0" borderId="5" xfId="0" applyNumberFormat="1" applyFont="1" applyBorder="1" applyAlignment="1" applyProtection="1">
      <alignment horizontal="center" vertical="top"/>
    </xf>
    <xf numFmtId="0" fontId="4" fillId="0" borderId="5" xfId="0" applyFont="1" applyBorder="1" applyAlignment="1" applyProtection="1">
      <alignment horizontal="justify" vertical="top"/>
    </xf>
    <xf numFmtId="0" fontId="5" fillId="0" borderId="5" xfId="0" applyFont="1" applyBorder="1" applyAlignment="1" applyProtection="1">
      <alignment horizontal="center" vertical="center"/>
    </xf>
    <xf numFmtId="165" fontId="5" fillId="0" borderId="5" xfId="0" applyNumberFormat="1" applyFont="1" applyBorder="1" applyAlignment="1" applyProtection="1">
      <alignment horizontal="center" vertical="center"/>
    </xf>
    <xf numFmtId="0" fontId="5" fillId="0" borderId="5" xfId="0" applyFont="1" applyBorder="1" applyAlignment="1" applyProtection="1">
      <alignment horizontal="center" vertical="top"/>
    </xf>
    <xf numFmtId="165" fontId="5" fillId="0" borderId="5" xfId="0" applyNumberFormat="1" applyFont="1" applyBorder="1" applyAlignment="1" applyProtection="1">
      <alignment horizontal="center" vertical="top"/>
    </xf>
    <xf numFmtId="2" fontId="5" fillId="0" borderId="5" xfId="0" applyNumberFormat="1" applyFont="1" applyBorder="1" applyAlignment="1" applyProtection="1">
      <alignment horizontal="center" vertical="top" wrapText="1"/>
    </xf>
    <xf numFmtId="0" fontId="5" fillId="0" borderId="5" xfId="0" applyFont="1" applyBorder="1" applyAlignment="1" applyProtection="1">
      <alignment horizontal="justify" vertical="top" wrapText="1"/>
    </xf>
    <xf numFmtId="0" fontId="5" fillId="0" borderId="5" xfId="0" applyFont="1" applyBorder="1" applyAlignment="1" applyProtection="1">
      <alignment horizontal="center" vertical="top" wrapText="1"/>
    </xf>
    <xf numFmtId="165" fontId="5" fillId="0" borderId="5" xfId="0" applyNumberFormat="1" applyFont="1" applyBorder="1" applyAlignment="1" applyProtection="1">
      <alignment horizontal="center" vertical="top" wrapText="1"/>
    </xf>
    <xf numFmtId="0" fontId="5" fillId="0" borderId="5" xfId="0" applyFont="1" applyBorder="1" applyAlignment="1" applyProtection="1">
      <alignment horizontal="center" vertical="center" wrapText="1"/>
    </xf>
    <xf numFmtId="0" fontId="4" fillId="0" borderId="5" xfId="0" applyFont="1" applyBorder="1" applyAlignment="1" applyProtection="1">
      <alignment horizontal="justify" vertical="top" wrapText="1"/>
    </xf>
    <xf numFmtId="164" fontId="5" fillId="0" borderId="5" xfId="1" applyFont="1" applyBorder="1" applyAlignment="1" applyProtection="1">
      <alignment horizontal="center" vertical="top" wrapText="1"/>
    </xf>
    <xf numFmtId="0" fontId="5" fillId="0" borderId="8" xfId="0" applyFont="1" applyBorder="1" applyAlignment="1" applyProtection="1">
      <alignment horizontal="justify" vertical="top" wrapText="1"/>
    </xf>
    <xf numFmtId="3" fontId="4" fillId="0" borderId="5" xfId="0" applyNumberFormat="1" applyFont="1" applyBorder="1" applyAlignment="1" applyProtection="1">
      <alignment horizontal="justify" vertical="center" wrapText="1"/>
    </xf>
    <xf numFmtId="3" fontId="5" fillId="0" borderId="5" xfId="0" applyNumberFormat="1" applyFont="1" applyBorder="1" applyAlignment="1" applyProtection="1">
      <alignment horizontal="center" vertical="center"/>
    </xf>
    <xf numFmtId="0" fontId="4" fillId="0" borderId="8" xfId="0" applyFont="1" applyBorder="1" applyAlignment="1" applyProtection="1">
      <alignment horizontal="justify" vertical="top" wrapText="1"/>
    </xf>
    <xf numFmtId="0" fontId="5" fillId="0" borderId="5" xfId="0" applyFont="1" applyFill="1" applyBorder="1" applyAlignment="1" applyProtection="1">
      <alignment horizontal="justify" vertical="top" wrapText="1"/>
    </xf>
    <xf numFmtId="2" fontId="5" fillId="0" borderId="5" xfId="0" applyNumberFormat="1" applyFont="1" applyBorder="1" applyAlignment="1" applyProtection="1">
      <alignment horizontal="center" vertical="top"/>
    </xf>
    <xf numFmtId="0" fontId="5" fillId="0" borderId="5" xfId="6" applyFont="1" applyBorder="1" applyAlignment="1" applyProtection="1">
      <alignment horizontal="center" vertical="top" wrapText="1"/>
    </xf>
    <xf numFmtId="0" fontId="4" fillId="0" borderId="5" xfId="0" applyFont="1" applyBorder="1" applyAlignment="1" applyProtection="1">
      <alignment vertical="top" wrapText="1"/>
    </xf>
    <xf numFmtId="0" fontId="5" fillId="0" borderId="5" xfId="6" applyFont="1" applyBorder="1" applyAlignment="1" applyProtection="1">
      <alignment horizontal="center" vertical="center" wrapText="1"/>
    </xf>
    <xf numFmtId="0" fontId="5" fillId="0" borderId="5" xfId="0" applyFont="1" applyBorder="1" applyAlignment="1" applyProtection="1">
      <alignment vertical="top" wrapText="1"/>
    </xf>
    <xf numFmtId="165" fontId="5" fillId="0" borderId="5"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xf>
    <xf numFmtId="165" fontId="4" fillId="0" borderId="5" xfId="0" applyNumberFormat="1" applyFont="1" applyBorder="1" applyAlignment="1" applyProtection="1">
      <alignment horizontal="center" vertical="center"/>
    </xf>
    <xf numFmtId="0" fontId="5" fillId="0" borderId="5" xfId="0" applyFont="1" applyBorder="1" applyAlignment="1" applyProtection="1">
      <alignment horizontal="justify" vertical="top"/>
    </xf>
    <xf numFmtId="0" fontId="4" fillId="0" borderId="5" xfId="0" applyFont="1" applyBorder="1" applyAlignment="1" applyProtection="1">
      <alignment horizontal="justify" vertical="center" wrapText="1"/>
    </xf>
    <xf numFmtId="0" fontId="5" fillId="0" borderId="8" xfId="0" applyFont="1" applyFill="1" applyBorder="1" applyAlignment="1" applyProtection="1">
      <alignment horizontal="justify" vertical="top" wrapText="1"/>
    </xf>
    <xf numFmtId="3" fontId="5" fillId="0" borderId="8" xfId="0" applyNumberFormat="1" applyFont="1" applyBorder="1" applyAlignment="1" applyProtection="1">
      <alignment horizontal="justify" vertical="top" wrapText="1"/>
    </xf>
    <xf numFmtId="0" fontId="5" fillId="0" borderId="5" xfId="0" applyFont="1" applyBorder="1" applyAlignment="1" applyProtection="1">
      <alignment horizontal="left" vertical="top"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justify" vertical="top" wrapText="1"/>
    </xf>
    <xf numFmtId="0" fontId="5" fillId="0" borderId="10" xfId="0" applyFont="1" applyBorder="1" applyAlignment="1" applyProtection="1">
      <alignment horizontal="center" vertical="center" wrapText="1"/>
    </xf>
    <xf numFmtId="2" fontId="5" fillId="0" borderId="3" xfId="0" applyNumberFormat="1" applyFont="1" applyBorder="1" applyAlignment="1" applyProtection="1">
      <alignment horizontal="center" vertical="top" wrapText="1"/>
    </xf>
    <xf numFmtId="0" fontId="4" fillId="0" borderId="11" xfId="0" applyFont="1" applyBorder="1" applyAlignment="1" applyProtection="1">
      <alignment horizontal="justify" vertical="center" wrapText="1"/>
    </xf>
    <xf numFmtId="0" fontId="5" fillId="0" borderId="7"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165" fontId="4" fillId="0" borderId="7" xfId="0" applyNumberFormat="1" applyFont="1" applyBorder="1" applyAlignment="1" applyProtection="1">
      <alignment horizontal="center" vertical="center" wrapText="1"/>
    </xf>
    <xf numFmtId="0" fontId="4" fillId="0" borderId="2" xfId="0" applyFont="1" applyBorder="1" applyAlignment="1" applyProtection="1">
      <alignment horizontal="justify" vertical="top" wrapText="1"/>
    </xf>
    <xf numFmtId="0" fontId="4" fillId="0" borderId="8" xfId="0" applyFont="1" applyBorder="1" applyAlignment="1" applyProtection="1">
      <alignment horizontal="justify" vertical="top"/>
    </xf>
    <xf numFmtId="3" fontId="4" fillId="0" borderId="5" xfId="0" applyNumberFormat="1" applyFont="1" applyBorder="1" applyAlignment="1" applyProtection="1">
      <alignment horizontal="justify" vertical="center"/>
    </xf>
    <xf numFmtId="0" fontId="5" fillId="0" borderId="5" xfId="1" applyNumberFormat="1" applyFont="1" applyBorder="1" applyAlignment="1" applyProtection="1">
      <alignment horizontal="center" vertical="center"/>
    </xf>
    <xf numFmtId="0" fontId="5" fillId="0" borderId="5" xfId="1" applyNumberFormat="1" applyFont="1" applyBorder="1" applyAlignment="1" applyProtection="1">
      <alignment horizontal="center" vertical="center" wrapText="1"/>
    </xf>
    <xf numFmtId="0" fontId="5" fillId="0" borderId="5" xfId="0" applyFont="1" applyBorder="1" applyAlignment="1" applyProtection="1">
      <alignment horizontal="center" vertical="justify"/>
    </xf>
    <xf numFmtId="0" fontId="5" fillId="0" borderId="6" xfId="0" applyFont="1" applyBorder="1" applyAlignment="1" applyProtection="1">
      <alignment horizontal="center" vertical="justify"/>
    </xf>
    <xf numFmtId="0" fontId="4" fillId="0" borderId="5" xfId="10" applyFont="1" applyBorder="1" applyAlignment="1" applyProtection="1">
      <alignment horizontal="left" vertical="center" wrapText="1"/>
    </xf>
    <xf numFmtId="0" fontId="5" fillId="0" borderId="5" xfId="10" applyFont="1" applyBorder="1" applyAlignment="1" applyProtection="1">
      <alignment horizontal="center" vertical="center"/>
    </xf>
    <xf numFmtId="0" fontId="5" fillId="0" borderId="5" xfId="10" applyFont="1" applyBorder="1" applyAlignment="1" applyProtection="1">
      <alignment vertical="center"/>
    </xf>
    <xf numFmtId="0" fontId="5" fillId="0" borderId="5" xfId="10" applyFont="1" applyBorder="1" applyAlignment="1" applyProtection="1">
      <alignment horizontal="left" vertical="center" wrapText="1"/>
    </xf>
    <xf numFmtId="0" fontId="5" fillId="0" borderId="5" xfId="11" applyFont="1" applyBorder="1" applyAlignment="1" applyProtection="1">
      <alignment horizontal="center" vertical="center" wrapText="1"/>
    </xf>
    <xf numFmtId="0" fontId="5" fillId="0" borderId="5" xfId="4" applyFont="1" applyBorder="1" applyAlignment="1" applyProtection="1">
      <alignment horizontal="left" vertical="center" wrapText="1"/>
    </xf>
    <xf numFmtId="1" fontId="5" fillId="0" borderId="5" xfId="4" applyNumberFormat="1" applyFont="1" applyBorder="1" applyAlignment="1" applyProtection="1">
      <alignment horizontal="center" vertical="center"/>
    </xf>
    <xf numFmtId="0" fontId="5" fillId="0" borderId="5" xfId="4" applyFont="1" applyBorder="1" applyAlignment="1" applyProtection="1">
      <alignment horizontal="center" vertical="center"/>
    </xf>
    <xf numFmtId="0" fontId="4" fillId="0" borderId="5" xfId="4" applyFont="1" applyBorder="1" applyAlignment="1" applyProtection="1">
      <alignment horizontal="left" vertical="center" wrapText="1"/>
    </xf>
    <xf numFmtId="2" fontId="5" fillId="0" borderId="3" xfId="0" applyNumberFormat="1" applyFont="1" applyBorder="1" applyAlignment="1" applyProtection="1">
      <alignment horizontal="center" vertical="top"/>
    </xf>
    <xf numFmtId="0" fontId="5" fillId="0" borderId="3" xfId="0" applyFont="1" applyBorder="1" applyAlignment="1" applyProtection="1">
      <alignment horizontal="justify" vertical="top" wrapText="1"/>
    </xf>
    <xf numFmtId="0" fontId="5" fillId="0" borderId="3" xfId="0" applyFont="1" applyBorder="1" applyAlignment="1" applyProtection="1">
      <alignment horizontal="center" vertical="center" wrapText="1"/>
    </xf>
    <xf numFmtId="165" fontId="5" fillId="0" borderId="3" xfId="0" applyNumberFormat="1" applyFont="1" applyBorder="1" applyAlignment="1" applyProtection="1">
      <alignment horizontal="center" vertical="center" wrapText="1"/>
    </xf>
    <xf numFmtId="0" fontId="5" fillId="0" borderId="1" xfId="0" applyFont="1" applyBorder="1" applyAlignment="1" applyProtection="1">
      <alignment horizontal="center" vertical="top"/>
    </xf>
    <xf numFmtId="0" fontId="5" fillId="0" borderId="9" xfId="0" applyFont="1" applyBorder="1" applyAlignment="1" applyProtection="1">
      <alignment horizontal="justify" vertical="top"/>
    </xf>
    <xf numFmtId="0" fontId="5" fillId="0" borderId="10" xfId="0" applyFont="1" applyBorder="1" applyAlignment="1" applyProtection="1">
      <alignment horizontal="center" vertical="center"/>
    </xf>
    <xf numFmtId="0" fontId="4" fillId="0" borderId="3" xfId="0" applyFont="1" applyBorder="1" applyAlignment="1" applyProtection="1">
      <alignment horizontal="center" vertical="top"/>
    </xf>
    <xf numFmtId="0" fontId="4" fillId="0" borderId="7" xfId="0" applyFont="1" applyBorder="1" applyAlignment="1" applyProtection="1">
      <alignment horizontal="justify" vertical="top"/>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top"/>
    </xf>
    <xf numFmtId="0" fontId="4" fillId="0" borderId="0" xfId="0" applyFont="1" applyBorder="1" applyAlignment="1" applyProtection="1">
      <alignment horizontal="justify" vertical="top"/>
    </xf>
    <xf numFmtId="0" fontId="4" fillId="0" borderId="0" xfId="0" applyFont="1" applyBorder="1" applyAlignment="1" applyProtection="1">
      <alignment horizontal="center" vertical="center"/>
    </xf>
    <xf numFmtId="2" fontId="4" fillId="0" borderId="0" xfId="0" applyNumberFormat="1" applyFont="1" applyBorder="1" applyAlignment="1" applyProtection="1">
      <alignment vertical="top"/>
    </xf>
    <xf numFmtId="2" fontId="4" fillId="0" borderId="0" xfId="0" applyNumberFormat="1" applyFont="1" applyBorder="1" applyAlignment="1" applyProtection="1">
      <alignment horizontal="justify" vertical="top"/>
    </xf>
    <xf numFmtId="0" fontId="4" fillId="0" borderId="0" xfId="0" applyFont="1" applyBorder="1" applyAlignment="1" applyProtection="1">
      <alignment horizontal="center" vertical="center" wrapText="1"/>
    </xf>
    <xf numFmtId="165" fontId="4" fillId="0" borderId="0" xfId="0" applyNumberFormat="1" applyFont="1" applyBorder="1" applyAlignment="1" applyProtection="1">
      <alignment horizontal="center" vertical="center" wrapText="1"/>
    </xf>
    <xf numFmtId="2" fontId="4" fillId="0" borderId="5" xfId="0" applyNumberFormat="1" applyFont="1" applyBorder="1" applyAlignment="1" applyProtection="1">
      <alignment horizontal="center" vertical="top" wrapText="1"/>
    </xf>
    <xf numFmtId="2" fontId="16" fillId="0" borderId="5" xfId="0" applyNumberFormat="1" applyFont="1" applyBorder="1" applyAlignment="1" applyProtection="1">
      <alignment horizontal="center" vertical="top"/>
    </xf>
    <xf numFmtId="0" fontId="13" fillId="0" borderId="5" xfId="0" applyFont="1" applyBorder="1" applyAlignment="1" applyProtection="1">
      <alignment horizontal="justify" vertical="top"/>
    </xf>
    <xf numFmtId="0" fontId="13" fillId="0" borderId="5" xfId="0" applyFont="1" applyBorder="1" applyAlignment="1" applyProtection="1">
      <alignment horizontal="center" vertical="center" wrapText="1"/>
    </xf>
    <xf numFmtId="165" fontId="13" fillId="0" borderId="5" xfId="0" applyNumberFormat="1" applyFont="1" applyBorder="1" applyAlignment="1" applyProtection="1">
      <alignment horizontal="center" vertical="center" wrapText="1"/>
    </xf>
    <xf numFmtId="0" fontId="5" fillId="0" borderId="10" xfId="0" applyFont="1" applyBorder="1" applyAlignment="1" applyProtection="1">
      <alignment horizontal="justify" vertical="top"/>
    </xf>
    <xf numFmtId="2" fontId="4" fillId="0" borderId="7" xfId="0" applyNumberFormat="1" applyFont="1" applyBorder="1" applyAlignment="1" applyProtection="1">
      <alignment horizontal="left" vertical="top"/>
    </xf>
    <xf numFmtId="0" fontId="5" fillId="0" borderId="0" xfId="0" applyFont="1" applyAlignment="1" applyProtection="1">
      <alignment horizontal="justify"/>
    </xf>
    <xf numFmtId="0" fontId="4" fillId="0" borderId="1" xfId="10" applyFont="1" applyBorder="1" applyAlignment="1" applyProtection="1">
      <alignment horizontal="center" vertical="center" wrapText="1"/>
    </xf>
    <xf numFmtId="0" fontId="4" fillId="0" borderId="1" xfId="10" applyFont="1" applyBorder="1" applyAlignment="1" applyProtection="1">
      <alignment horizontal="left" vertical="center" wrapText="1"/>
    </xf>
    <xf numFmtId="0" fontId="4" fillId="0" borderId="3" xfId="10" applyFont="1" applyBorder="1" applyAlignment="1" applyProtection="1">
      <alignment horizontal="center" vertical="center" wrapText="1"/>
    </xf>
    <xf numFmtId="0" fontId="4" fillId="0" borderId="3" xfId="10" applyFont="1" applyBorder="1" applyAlignment="1" applyProtection="1">
      <alignment horizontal="left" vertical="center" wrapText="1"/>
    </xf>
    <xf numFmtId="2" fontId="18" fillId="0" borderId="5" xfId="0" applyNumberFormat="1" applyFont="1" applyBorder="1" applyAlignment="1" applyProtection="1">
      <alignment horizontal="center" vertical="center" wrapText="1"/>
    </xf>
    <xf numFmtId="0" fontId="19" fillId="0" borderId="8" xfId="0" applyFont="1" applyBorder="1" applyAlignment="1" applyProtection="1">
      <alignment horizontal="center" vertical="center"/>
    </xf>
    <xf numFmtId="0" fontId="18" fillId="0" borderId="8" xfId="0" applyFont="1" applyBorder="1" applyAlignment="1" applyProtection="1">
      <alignment horizontal="center" vertical="center" wrapText="1"/>
    </xf>
    <xf numFmtId="165" fontId="18" fillId="0" borderId="8" xfId="0" applyNumberFormat="1" applyFont="1" applyBorder="1" applyAlignment="1" applyProtection="1">
      <alignment horizontal="center" vertical="center" wrapText="1"/>
    </xf>
    <xf numFmtId="0" fontId="18" fillId="0" borderId="8" xfId="0" applyFont="1" applyBorder="1" applyAlignment="1" applyProtection="1">
      <alignment horizontal="left" vertical="center"/>
    </xf>
    <xf numFmtId="0" fontId="18" fillId="0" borderId="5" xfId="0" applyFont="1" applyBorder="1" applyAlignment="1" applyProtection="1">
      <alignment horizontal="center" vertical="top"/>
    </xf>
    <xf numFmtId="0" fontId="20" fillId="0" borderId="8" xfId="0" applyFont="1" applyBorder="1" applyAlignment="1" applyProtection="1">
      <alignment wrapText="1"/>
    </xf>
    <xf numFmtId="0" fontId="19" fillId="0" borderId="5" xfId="0" applyFont="1" applyBorder="1" applyAlignment="1" applyProtection="1">
      <alignment horizontal="center"/>
    </xf>
    <xf numFmtId="0" fontId="19" fillId="0" borderId="5" xfId="0" applyFont="1" applyBorder="1" applyAlignment="1" applyProtection="1">
      <alignment horizontal="center" vertical="top"/>
    </xf>
    <xf numFmtId="0" fontId="19" fillId="0" borderId="8" xfId="0" applyFont="1" applyBorder="1" applyAlignment="1" applyProtection="1">
      <alignment horizontal="justify" wrapText="1"/>
    </xf>
    <xf numFmtId="0" fontId="19" fillId="0" borderId="5" xfId="0" applyFont="1" applyBorder="1" applyAlignment="1" applyProtection="1">
      <alignment horizontal="center" vertical="top" wrapText="1"/>
    </xf>
    <xf numFmtId="0" fontId="18" fillId="0" borderId="5" xfId="0" applyFont="1" applyBorder="1" applyAlignment="1" applyProtection="1">
      <alignment vertical="top" wrapText="1"/>
    </xf>
    <xf numFmtId="0" fontId="19" fillId="0" borderId="5" xfId="0" applyFont="1" applyBorder="1" applyAlignment="1" applyProtection="1">
      <alignment horizontal="left" vertical="top" wrapText="1"/>
    </xf>
    <xf numFmtId="0" fontId="19" fillId="0" borderId="5" xfId="0" applyFont="1" applyBorder="1" applyAlignment="1" applyProtection="1">
      <alignment vertical="top" wrapText="1"/>
    </xf>
    <xf numFmtId="0" fontId="19" fillId="0" borderId="0" xfId="0" applyFont="1" applyAlignment="1" applyProtection="1">
      <alignment horizontal="justify" vertical="top" wrapText="1"/>
    </xf>
    <xf numFmtId="0" fontId="18" fillId="0" borderId="0" xfId="0" applyFont="1" applyAlignment="1" applyProtection="1">
      <alignment horizontal="justify" vertical="top" wrapText="1"/>
    </xf>
    <xf numFmtId="0" fontId="18" fillId="0" borderId="8" xfId="0" applyFont="1" applyBorder="1" applyAlignment="1" applyProtection="1">
      <alignment horizontal="justify" wrapText="1"/>
    </xf>
    <xf numFmtId="0" fontId="19" fillId="0" borderId="8" xfId="0" applyFont="1" applyBorder="1" applyAlignment="1" applyProtection="1">
      <alignment horizontal="justify" vertical="top" wrapText="1"/>
    </xf>
    <xf numFmtId="0" fontId="4" fillId="0" borderId="5" xfId="0" applyFont="1" applyBorder="1" applyAlignment="1" applyProtection="1">
      <alignment horizontal="center" vertical="top" wrapText="1"/>
    </xf>
    <xf numFmtId="0" fontId="24" fillId="0" borderId="0" xfId="0" applyFont="1" applyAlignment="1" applyProtection="1">
      <alignment horizontal="left" vertical="top" wrapText="1"/>
    </xf>
    <xf numFmtId="0" fontId="17" fillId="0" borderId="5" xfId="0" applyFont="1" applyBorder="1" applyAlignment="1" applyProtection="1">
      <alignment horizontal="center"/>
    </xf>
    <xf numFmtId="0" fontId="17" fillId="0" borderId="0" xfId="0" applyFont="1" applyAlignment="1" applyProtection="1">
      <alignment horizontal="left" vertical="top" wrapText="1"/>
    </xf>
    <xf numFmtId="0" fontId="24" fillId="0" borderId="5" xfId="0" applyNumberFormat="1" applyFont="1" applyBorder="1" applyAlignment="1" applyProtection="1">
      <alignment horizontal="left" vertical="top" wrapText="1"/>
    </xf>
    <xf numFmtId="0" fontId="17" fillId="0" borderId="5" xfId="0" applyFont="1" applyBorder="1" applyAlignment="1" applyProtection="1">
      <alignment horizontal="left" vertical="top" wrapText="1"/>
    </xf>
    <xf numFmtId="0" fontId="19" fillId="0" borderId="5" xfId="15" applyFont="1" applyBorder="1" applyAlignment="1" applyProtection="1">
      <alignment horizontal="left" vertical="top" wrapText="1"/>
    </xf>
    <xf numFmtId="0" fontId="19" fillId="0" borderId="3" xfId="0" applyFont="1" applyBorder="1" applyAlignment="1" applyProtection="1">
      <alignment horizontal="center" vertical="top"/>
    </xf>
    <xf numFmtId="0" fontId="19" fillId="0" borderId="3" xfId="0" applyFont="1" applyBorder="1" applyAlignment="1" applyProtection="1">
      <alignment horizontal="justify" vertical="top" wrapText="1"/>
    </xf>
    <xf numFmtId="0" fontId="19" fillId="0" borderId="9" xfId="0" applyFont="1" applyBorder="1" applyProtection="1"/>
    <xf numFmtId="0" fontId="19" fillId="0" borderId="10" xfId="0" applyFont="1" applyBorder="1" applyProtection="1"/>
    <xf numFmtId="0" fontId="19" fillId="0" borderId="11" xfId="0" applyFont="1" applyBorder="1" applyProtection="1"/>
    <xf numFmtId="0" fontId="19" fillId="0" borderId="7" xfId="0" applyFont="1" applyBorder="1" applyProtection="1"/>
    <xf numFmtId="0" fontId="5" fillId="0" borderId="5" xfId="13" applyFont="1" applyFill="1" applyBorder="1" applyAlignment="1" applyProtection="1">
      <alignment horizontal="center" vertical="top" wrapText="1"/>
    </xf>
    <xf numFmtId="0" fontId="5" fillId="0" borderId="5" xfId="13" applyFont="1" applyFill="1" applyBorder="1" applyAlignment="1" applyProtection="1">
      <alignment vertical="top" wrapText="1"/>
    </xf>
    <xf numFmtId="0" fontId="5" fillId="0" borderId="5" xfId="13" applyFont="1" applyFill="1" applyBorder="1" applyAlignment="1" applyProtection="1">
      <alignment horizontal="center" vertical="center" wrapText="1"/>
    </xf>
    <xf numFmtId="0" fontId="18" fillId="0" borderId="5" xfId="0" applyFont="1" applyBorder="1" applyAlignment="1" applyProtection="1">
      <alignment vertical="center"/>
    </xf>
    <xf numFmtId="0" fontId="19" fillId="0" borderId="0" xfId="0" applyFont="1" applyAlignment="1" applyProtection="1">
      <alignment horizontal="center"/>
    </xf>
    <xf numFmtId="0" fontId="19" fillId="0" borderId="5" xfId="0" applyFont="1" applyBorder="1" applyAlignment="1" applyProtection="1">
      <alignment horizontal="justify" vertical="top" wrapText="1"/>
    </xf>
    <xf numFmtId="0" fontId="19" fillId="0" borderId="0" xfId="0" applyFont="1" applyAlignment="1" applyProtection="1">
      <alignment horizontal="center" vertical="top"/>
    </xf>
    <xf numFmtId="0" fontId="19" fillId="0" borderId="5" xfId="0" applyFont="1" applyBorder="1" applyAlignment="1" applyProtection="1">
      <alignment horizontal="justify" vertical="center"/>
    </xf>
    <xf numFmtId="0" fontId="5" fillId="0" borderId="5" xfId="13" applyFont="1" applyFill="1" applyBorder="1" applyAlignment="1" applyProtection="1">
      <alignment vertical="center" wrapText="1"/>
    </xf>
    <xf numFmtId="0" fontId="4" fillId="0" borderId="10" xfId="0" applyFont="1" applyBorder="1" applyAlignment="1" applyProtection="1">
      <alignment horizontal="justify" vertical="top"/>
    </xf>
    <xf numFmtId="0" fontId="18" fillId="0" borderId="11" xfId="0" applyFont="1" applyBorder="1" applyAlignment="1" applyProtection="1">
      <alignment wrapText="1"/>
    </xf>
    <xf numFmtId="0" fontId="4" fillId="0" borderId="0" xfId="0" applyNumberFormat="1" applyFont="1" applyAlignment="1" applyProtection="1">
      <alignment horizontal="left" vertical="top"/>
    </xf>
    <xf numFmtId="2" fontId="4" fillId="0" borderId="0" xfId="0" applyNumberFormat="1" applyFont="1" applyAlignment="1" applyProtection="1">
      <alignment horizontal="justify" vertical="top"/>
    </xf>
    <xf numFmtId="0" fontId="4" fillId="0" borderId="0" xfId="0" applyNumberFormat="1" applyFont="1" applyAlignment="1" applyProtection="1">
      <alignment horizontal="center" vertical="top"/>
    </xf>
    <xf numFmtId="0" fontId="4" fillId="0" borderId="1" xfId="0" applyFont="1" applyBorder="1" applyAlignment="1" applyProtection="1">
      <alignment horizontal="center" vertical="justify" wrapText="1"/>
    </xf>
    <xf numFmtId="0" fontId="4" fillId="0" borderId="10" xfId="0" applyFont="1" applyBorder="1" applyAlignment="1" applyProtection="1">
      <alignment horizontal="center" vertical="top"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justify" wrapText="1"/>
    </xf>
    <xf numFmtId="0" fontId="4" fillId="0" borderId="7" xfId="0" applyFont="1" applyBorder="1" applyAlignment="1" applyProtection="1">
      <alignment horizontal="center" vertical="top" wrapText="1"/>
    </xf>
    <xf numFmtId="0" fontId="5" fillId="0" borderId="1" xfId="0" applyFont="1" applyBorder="1" applyAlignment="1" applyProtection="1">
      <alignment horizontal="center" vertical="justify"/>
    </xf>
    <xf numFmtId="0" fontId="5" fillId="0" borderId="0" xfId="0" applyFont="1" applyBorder="1" applyProtection="1"/>
    <xf numFmtId="0" fontId="5" fillId="0" borderId="0" xfId="0" applyFont="1" applyBorder="1" applyAlignment="1" applyProtection="1">
      <alignment horizontal="center" vertical="center"/>
    </xf>
    <xf numFmtId="0" fontId="5" fillId="0" borderId="10" xfId="0" applyFont="1" applyBorder="1" applyAlignment="1" applyProtection="1">
      <alignment vertical="center"/>
    </xf>
    <xf numFmtId="0" fontId="4" fillId="0" borderId="6" xfId="0" applyFont="1" applyBorder="1" applyProtection="1"/>
    <xf numFmtId="0" fontId="5" fillId="0" borderId="0" xfId="0" applyFont="1" applyBorder="1" applyAlignment="1" applyProtection="1">
      <alignment vertical="center"/>
    </xf>
    <xf numFmtId="0" fontId="5" fillId="0" borderId="6" xfId="0" applyFont="1" applyBorder="1" applyProtection="1"/>
    <xf numFmtId="164" fontId="5" fillId="0" borderId="6" xfId="0" applyNumberFormat="1" applyFont="1" applyBorder="1" applyProtection="1"/>
    <xf numFmtId="0" fontId="5" fillId="0" borderId="9" xfId="0" applyFont="1" applyBorder="1" applyAlignment="1" applyProtection="1">
      <alignment horizontal="center" vertical="justify"/>
    </xf>
    <xf numFmtId="0" fontId="4" fillId="0" borderId="9" xfId="0" applyFont="1" applyBorder="1" applyProtection="1"/>
    <xf numFmtId="0" fontId="4" fillId="0" borderId="10" xfId="0" applyFont="1" applyBorder="1" applyAlignment="1" applyProtection="1">
      <alignment horizontal="center" vertical="center"/>
    </xf>
    <xf numFmtId="0" fontId="4" fillId="0" borderId="10" xfId="0" applyFont="1" applyBorder="1" applyAlignment="1" applyProtection="1">
      <alignment vertical="center"/>
    </xf>
    <xf numFmtId="0" fontId="5" fillId="0" borderId="11" xfId="0" applyFont="1" applyBorder="1" applyAlignment="1" applyProtection="1">
      <alignment horizontal="center" vertical="justify"/>
    </xf>
    <xf numFmtId="0" fontId="4" fillId="0" borderId="11" xfId="0" applyFont="1" applyBorder="1" applyProtection="1"/>
    <xf numFmtId="0" fontId="4" fillId="0" borderId="7" xfId="0" applyFont="1" applyBorder="1" applyAlignment="1" applyProtection="1">
      <alignment vertical="center"/>
    </xf>
    <xf numFmtId="2" fontId="5" fillId="0" borderId="0" xfId="0" applyNumberFormat="1" applyFont="1" applyAlignment="1" applyProtection="1">
      <alignment horizontal="center" vertical="top"/>
    </xf>
    <xf numFmtId="164" fontId="4" fillId="0" borderId="7" xfId="1" applyFont="1" applyBorder="1" applyAlignment="1" applyProtection="1">
      <alignment vertical="center" wrapText="1"/>
    </xf>
    <xf numFmtId="164" fontId="5" fillId="0" borderId="1" xfId="1" applyFont="1" applyBorder="1" applyAlignment="1" applyProtection="1">
      <alignment horizontal="right" vertical="center" wrapText="1"/>
    </xf>
    <xf numFmtId="164" fontId="5" fillId="0" borderId="5" xfId="1" applyFont="1" applyBorder="1" applyAlignment="1" applyProtection="1">
      <alignment horizontal="right" vertical="center"/>
    </xf>
    <xf numFmtId="164" fontId="5" fillId="0" borderId="5" xfId="1" applyFont="1" applyBorder="1" applyAlignment="1" applyProtection="1">
      <alignment horizontal="right" vertical="top"/>
    </xf>
    <xf numFmtId="164" fontId="5" fillId="0" borderId="5" xfId="1" applyFont="1" applyBorder="1" applyAlignment="1" applyProtection="1">
      <alignment horizontal="right" vertical="top" wrapText="1"/>
    </xf>
    <xf numFmtId="164" fontId="5" fillId="0" borderId="5" xfId="1" applyFont="1" applyBorder="1" applyAlignment="1" applyProtection="1">
      <alignment vertical="center" wrapText="1"/>
    </xf>
    <xf numFmtId="4" fontId="5" fillId="0" borderId="5" xfId="6" applyNumberFormat="1" applyFont="1" applyFill="1" applyBorder="1" applyAlignment="1" applyProtection="1">
      <alignment horizontal="center" vertical="center" wrapText="1"/>
    </xf>
    <xf numFmtId="164" fontId="5" fillId="0" borderId="5" xfId="1" applyFont="1" applyBorder="1" applyAlignment="1" applyProtection="1">
      <alignment horizontal="center" vertical="center" wrapText="1"/>
    </xf>
    <xf numFmtId="164" fontId="5" fillId="0" borderId="1" xfId="1" applyFont="1" applyFill="1" applyBorder="1" applyAlignment="1" applyProtection="1">
      <alignment vertical="center" wrapText="1"/>
    </xf>
    <xf numFmtId="164" fontId="4" fillId="0" borderId="3" xfId="1" applyFont="1" applyBorder="1" applyAlignment="1" applyProtection="1">
      <alignment vertical="center" wrapText="1"/>
    </xf>
    <xf numFmtId="164" fontId="5" fillId="0" borderId="5" xfId="1" applyFont="1" applyBorder="1" applyAlignment="1" applyProtection="1">
      <alignment horizontal="right" vertical="center" wrapText="1"/>
    </xf>
    <xf numFmtId="164" fontId="4" fillId="0" borderId="7" xfId="1" applyFont="1" applyBorder="1" applyAlignment="1" applyProtection="1">
      <alignment horizontal="right" vertical="center" wrapText="1"/>
    </xf>
    <xf numFmtId="164" fontId="5" fillId="0" borderId="5" xfId="10" applyNumberFormat="1" applyFont="1" applyBorder="1" applyAlignment="1" applyProtection="1">
      <alignment vertical="center"/>
    </xf>
    <xf numFmtId="164" fontId="5" fillId="0" borderId="5" xfId="4" applyNumberFormat="1" applyFont="1" applyBorder="1" applyAlignment="1" applyProtection="1">
      <alignment vertical="center"/>
    </xf>
    <xf numFmtId="164" fontId="5" fillId="0" borderId="3" xfId="1" applyFont="1" applyBorder="1" applyAlignment="1" applyProtection="1">
      <alignment vertical="center" wrapText="1"/>
    </xf>
    <xf numFmtId="164" fontId="5" fillId="0" borderId="2" xfId="1" applyFont="1" applyBorder="1" applyAlignment="1" applyProtection="1">
      <alignment horizontal="center" vertical="center"/>
    </xf>
    <xf numFmtId="164" fontId="4" fillId="0" borderId="4" xfId="1" applyFont="1" applyBorder="1" applyAlignment="1" applyProtection="1">
      <alignment horizontal="center" vertical="center"/>
    </xf>
    <xf numFmtId="164" fontId="4" fillId="0" borderId="0" xfId="1" applyFont="1" applyBorder="1" applyAlignment="1" applyProtection="1">
      <alignment horizontal="center" vertical="center"/>
    </xf>
    <xf numFmtId="164" fontId="4" fillId="0" borderId="0" xfId="1" applyFont="1" applyBorder="1" applyAlignment="1" applyProtection="1">
      <alignment horizontal="right" vertical="center" wrapText="1"/>
    </xf>
    <xf numFmtId="164" fontId="13" fillId="0" borderId="5" xfId="1" applyFont="1" applyFill="1" applyBorder="1" applyAlignment="1" applyProtection="1">
      <alignment vertical="center" wrapText="1"/>
    </xf>
    <xf numFmtId="164" fontId="5" fillId="0" borderId="0" xfId="1" applyFont="1" applyAlignment="1" applyProtection="1">
      <alignment horizontal="right" vertical="center"/>
    </xf>
    <xf numFmtId="164" fontId="4" fillId="0" borderId="1" xfId="10" applyNumberFormat="1" applyFont="1" applyBorder="1" applyAlignment="1" applyProtection="1">
      <alignment vertical="center" wrapText="1"/>
    </xf>
    <xf numFmtId="164" fontId="4" fillId="0" borderId="3" xfId="10" applyNumberFormat="1" applyFont="1" applyBorder="1" applyAlignment="1" applyProtection="1">
      <alignment vertical="center" wrapText="1"/>
    </xf>
    <xf numFmtId="164" fontId="18" fillId="0" borderId="9" xfId="1" applyFont="1" applyBorder="1" applyAlignment="1" applyProtection="1">
      <alignment horizontal="center" vertical="center" wrapText="1"/>
    </xf>
    <xf numFmtId="164" fontId="18" fillId="0" borderId="11" xfId="1" applyFont="1" applyBorder="1" applyAlignment="1" applyProtection="1">
      <alignment horizontal="center" vertical="center" wrapText="1"/>
    </xf>
    <xf numFmtId="164" fontId="18" fillId="0" borderId="6" xfId="1" applyFont="1" applyBorder="1" applyAlignment="1" applyProtection="1">
      <alignment horizontal="center" vertical="center" wrapText="1"/>
    </xf>
    <xf numFmtId="164" fontId="19" fillId="0" borderId="6" xfId="1" applyFont="1" applyBorder="1" applyAlignment="1" applyProtection="1">
      <alignment horizontal="center"/>
    </xf>
    <xf numFmtId="164" fontId="19" fillId="0" borderId="6" xfId="1" applyFont="1" applyBorder="1" applyAlignment="1" applyProtection="1">
      <alignment horizontal="center" vertical="top"/>
    </xf>
    <xf numFmtId="164" fontId="19" fillId="0" borderId="6" xfId="2" applyFont="1" applyBorder="1" applyAlignment="1" applyProtection="1">
      <alignment horizontal="center" vertical="top"/>
    </xf>
    <xf numFmtId="164" fontId="19" fillId="0" borderId="11" xfId="1" applyFont="1" applyBorder="1" applyAlignment="1" applyProtection="1">
      <alignment horizontal="center" vertical="top"/>
    </xf>
    <xf numFmtId="164" fontId="19" fillId="0" borderId="10" xfId="1" applyFont="1" applyBorder="1" applyProtection="1"/>
    <xf numFmtId="164" fontId="18" fillId="0" borderId="7" xfId="1" applyFont="1" applyBorder="1" applyProtection="1"/>
    <xf numFmtId="4" fontId="5" fillId="0" borderId="5" xfId="13" applyNumberFormat="1" applyFont="1" applyFill="1" applyBorder="1" applyAlignment="1" applyProtection="1">
      <alignment horizontal="center" vertical="center" wrapText="1"/>
    </xf>
    <xf numFmtId="164" fontId="19" fillId="0" borderId="5" xfId="1" applyFont="1" applyBorder="1" applyAlignment="1" applyProtection="1">
      <alignment horizontal="center"/>
    </xf>
    <xf numFmtId="164" fontId="19" fillId="0" borderId="5" xfId="1" applyFont="1" applyBorder="1" applyAlignment="1" applyProtection="1">
      <alignment horizontal="center" vertical="top"/>
    </xf>
    <xf numFmtId="164" fontId="4" fillId="0" borderId="1" xfId="0" applyNumberFormat="1" applyFont="1"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164" fontId="5" fillId="0" borderId="8" xfId="0" applyNumberFormat="1" applyFont="1" applyBorder="1" applyAlignment="1" applyProtection="1">
      <alignment vertical="center"/>
    </xf>
    <xf numFmtId="164" fontId="5" fillId="0" borderId="5" xfId="0" applyNumberFormat="1" applyFont="1" applyBorder="1" applyAlignment="1" applyProtection="1">
      <alignment vertical="center"/>
    </xf>
    <xf numFmtId="164" fontId="5" fillId="0" borderId="2" xfId="0" applyNumberFormat="1" applyFont="1" applyBorder="1" applyAlignment="1" applyProtection="1">
      <alignment vertical="center"/>
    </xf>
    <xf numFmtId="164" fontId="4" fillId="0" borderId="4" xfId="0" applyNumberFormat="1" applyFont="1" applyBorder="1" applyAlignment="1" applyProtection="1">
      <alignment vertical="center"/>
    </xf>
    <xf numFmtId="4" fontId="26" fillId="0" borderId="13" xfId="16" applyNumberFormat="1" applyFont="1" applyBorder="1" applyAlignment="1" applyProtection="1">
      <alignment horizontal="center" vertical="center" wrapText="1"/>
      <protection locked="0"/>
    </xf>
    <xf numFmtId="4" fontId="26" fillId="0" borderId="5" xfId="17" applyNumberFormat="1" applyFont="1" applyFill="1" applyBorder="1" applyAlignment="1" applyProtection="1">
      <alignment horizontal="center" vertical="center" wrapText="1"/>
      <protection locked="0"/>
    </xf>
    <xf numFmtId="4" fontId="27" fillId="0" borderId="5" xfId="16" applyNumberFormat="1" applyFont="1" applyBorder="1" applyAlignment="1" applyProtection="1">
      <alignment horizontal="center" vertical="center"/>
      <protection locked="0"/>
    </xf>
    <xf numFmtId="4" fontId="27" fillId="0" borderId="3" xfId="16" applyNumberFormat="1" applyFont="1" applyBorder="1" applyAlignment="1" applyProtection="1">
      <alignment horizontal="center" vertical="center"/>
      <protection locked="0"/>
    </xf>
    <xf numFmtId="4" fontId="26" fillId="0" borderId="13" xfId="16" applyNumberFormat="1" applyFont="1" applyBorder="1" applyAlignment="1" applyProtection="1">
      <alignment horizontal="center" vertical="center"/>
      <protection locked="0"/>
    </xf>
    <xf numFmtId="4" fontId="27" fillId="0" borderId="0" xfId="16" applyNumberFormat="1" applyFont="1" applyAlignment="1" applyProtection="1">
      <alignment horizontal="center" vertical="center"/>
      <protection locked="0"/>
    </xf>
    <xf numFmtId="0" fontId="27" fillId="0" borderId="0" xfId="16" applyFont="1" applyAlignment="1" applyProtection="1">
      <alignment vertical="center"/>
      <protection locked="0"/>
    </xf>
    <xf numFmtId="0" fontId="27" fillId="0" borderId="13" xfId="16" applyFont="1" applyBorder="1" applyAlignment="1" applyProtection="1">
      <alignment vertical="center"/>
      <protection locked="0"/>
    </xf>
    <xf numFmtId="0" fontId="27" fillId="0" borderId="0" xfId="18" applyFont="1" applyAlignment="1" applyProtection="1">
      <alignment vertical="center"/>
      <protection locked="0"/>
    </xf>
    <xf numFmtId="0" fontId="26" fillId="0" borderId="13" xfId="16" applyFont="1" applyBorder="1" applyAlignment="1" applyProtection="1">
      <alignment horizontal="center" vertical="center" wrapText="1"/>
    </xf>
    <xf numFmtId="0" fontId="26" fillId="0" borderId="5" xfId="16" applyFont="1" applyBorder="1" applyAlignment="1" applyProtection="1">
      <alignment horizontal="center" vertical="center" wrapText="1"/>
    </xf>
    <xf numFmtId="0" fontId="26" fillId="0" borderId="5" xfId="16" applyFont="1" applyBorder="1" applyAlignment="1" applyProtection="1">
      <alignment horizontal="left" vertical="center" wrapText="1"/>
    </xf>
    <xf numFmtId="0" fontId="27" fillId="0" borderId="5" xfId="16" applyFont="1" applyBorder="1" applyAlignment="1" applyProtection="1">
      <alignment horizontal="left" vertical="center" wrapText="1"/>
    </xf>
    <xf numFmtId="0" fontId="27" fillId="0" borderId="5" xfId="16" applyFont="1" applyBorder="1" applyAlignment="1" applyProtection="1">
      <alignment horizontal="center" vertical="center"/>
    </xf>
    <xf numFmtId="0" fontId="26" fillId="0" borderId="5" xfId="16" applyFont="1" applyBorder="1" applyAlignment="1" applyProtection="1">
      <alignment vertical="center" wrapText="1"/>
    </xf>
    <xf numFmtId="0" fontId="27" fillId="0" borderId="5" xfId="16" applyFont="1" applyBorder="1" applyAlignment="1" applyProtection="1">
      <alignment vertical="center" wrapText="1"/>
    </xf>
    <xf numFmtId="0" fontId="26" fillId="0" borderId="5" xfId="16" applyFont="1" applyBorder="1" applyAlignment="1" applyProtection="1">
      <alignment vertical="center"/>
    </xf>
    <xf numFmtId="0" fontId="28" fillId="0" borderId="5" xfId="16" applyFont="1" applyBorder="1" applyAlignment="1" applyProtection="1">
      <alignment vertical="center"/>
    </xf>
    <xf numFmtId="0" fontId="27" fillId="0" borderId="3" xfId="16" applyFont="1" applyBorder="1" applyAlignment="1" applyProtection="1">
      <alignment horizontal="center" vertical="center"/>
    </xf>
    <xf numFmtId="0" fontId="27" fillId="0" borderId="3" xfId="16" applyFont="1" applyBorder="1" applyAlignment="1" applyProtection="1">
      <alignment vertical="center" wrapText="1"/>
    </xf>
    <xf numFmtId="0" fontId="27" fillId="0" borderId="5" xfId="18" applyFont="1" applyBorder="1" applyAlignment="1" applyProtection="1">
      <alignment horizontal="center" vertical="center"/>
    </xf>
    <xf numFmtId="0" fontId="26" fillId="0" borderId="5" xfId="18" applyFont="1" applyBorder="1" applyAlignment="1" applyProtection="1">
      <alignment vertical="center" wrapText="1"/>
    </xf>
    <xf numFmtId="0" fontId="27" fillId="0" borderId="5" xfId="18" applyFont="1" applyBorder="1" applyAlignment="1" applyProtection="1">
      <alignment vertical="center" wrapText="1"/>
    </xf>
    <xf numFmtId="0" fontId="27" fillId="0" borderId="0" xfId="16" applyFont="1" applyAlignment="1" applyProtection="1">
      <alignment horizontal="center" vertical="center"/>
    </xf>
    <xf numFmtId="0" fontId="27" fillId="0" borderId="0" xfId="16" applyFont="1" applyAlignment="1" applyProtection="1">
      <alignment vertical="center" wrapText="1"/>
    </xf>
    <xf numFmtId="4" fontId="26" fillId="0" borderId="13" xfId="16" applyNumberFormat="1" applyFont="1" applyBorder="1" applyAlignment="1" applyProtection="1">
      <alignment horizontal="center" vertical="center" wrapText="1"/>
    </xf>
    <xf numFmtId="4" fontId="26" fillId="0" borderId="5" xfId="17" applyNumberFormat="1" applyFont="1" applyFill="1" applyBorder="1" applyAlignment="1" applyProtection="1">
      <alignment horizontal="center" vertical="center" wrapText="1"/>
    </xf>
    <xf numFmtId="4" fontId="27" fillId="0" borderId="5" xfId="16" applyNumberFormat="1" applyFont="1" applyBorder="1" applyAlignment="1" applyProtection="1">
      <alignment horizontal="center" vertical="center"/>
    </xf>
    <xf numFmtId="4" fontId="27" fillId="0" borderId="3" xfId="16" applyNumberFormat="1" applyFont="1" applyBorder="1" applyAlignment="1" applyProtection="1">
      <alignment horizontal="center" vertical="center"/>
    </xf>
    <xf numFmtId="4" fontId="26" fillId="0" borderId="13" xfId="16" applyNumberFormat="1" applyFont="1" applyBorder="1" applyAlignment="1" applyProtection="1">
      <alignment horizontal="center" vertical="center"/>
    </xf>
    <xf numFmtId="4" fontId="27" fillId="0" borderId="0" xfId="16" applyNumberFormat="1" applyFont="1" applyAlignment="1" applyProtection="1">
      <alignment horizontal="center" vertical="center"/>
    </xf>
    <xf numFmtId="0" fontId="5" fillId="0" borderId="0" xfId="0" applyFont="1" applyAlignment="1" applyProtection="1">
      <alignment horizontal="center" vertical="top"/>
      <protection locked="0"/>
    </xf>
    <xf numFmtId="37" fontId="4" fillId="0" borderId="0" xfId="1" applyNumberFormat="1" applyFont="1" applyAlignment="1" applyProtection="1">
      <alignment horizontal="center" vertical="top" wrapText="1"/>
      <protection locked="0"/>
    </xf>
    <xf numFmtId="0" fontId="5" fillId="0" borderId="0" xfId="0" applyFont="1" applyAlignment="1" applyProtection="1">
      <alignment vertical="top"/>
      <protection locked="0"/>
    </xf>
    <xf numFmtId="37" fontId="4" fillId="0" borderId="7" xfId="1" applyNumberFormat="1" applyFont="1" applyBorder="1" applyAlignment="1" applyProtection="1">
      <alignment horizontal="center" vertical="top" wrapText="1"/>
      <protection locked="0"/>
    </xf>
    <xf numFmtId="37" fontId="5" fillId="0" borderId="1" xfId="1" applyNumberFormat="1" applyFont="1" applyBorder="1" applyAlignment="1" applyProtection="1">
      <alignment horizontal="center" vertical="top" wrapText="1"/>
      <protection locked="0"/>
    </xf>
    <xf numFmtId="37" fontId="5" fillId="0" borderId="5" xfId="1" applyNumberFormat="1" applyFont="1" applyFill="1" applyBorder="1" applyAlignment="1" applyProtection="1">
      <alignment horizontal="center" vertical="top" wrapText="1"/>
      <protection locked="0"/>
    </xf>
    <xf numFmtId="37" fontId="5" fillId="0" borderId="2" xfId="1" applyNumberFormat="1" applyFont="1" applyBorder="1" applyAlignment="1" applyProtection="1">
      <alignment horizontal="center" vertical="top" wrapText="1"/>
      <protection locked="0"/>
    </xf>
    <xf numFmtId="37" fontId="5" fillId="0" borderId="4" xfId="1" applyNumberFormat="1" applyFont="1" applyBorder="1" applyAlignment="1" applyProtection="1">
      <alignment horizontal="center" vertical="top" wrapText="1"/>
      <protection locked="0"/>
    </xf>
    <xf numFmtId="37" fontId="4" fillId="0" borderId="5" xfId="1" applyNumberFormat="1" applyFont="1" applyBorder="1" applyAlignment="1" applyProtection="1">
      <alignment horizontal="center" vertical="top"/>
      <protection locked="0"/>
    </xf>
    <xf numFmtId="164" fontId="5" fillId="0" borderId="5" xfId="1" applyFont="1" applyFill="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37" fontId="5" fillId="0" borderId="0" xfId="1" applyNumberFormat="1" applyFont="1" applyBorder="1" applyAlignment="1" applyProtection="1">
      <alignment horizontal="center" vertical="top" wrapText="1"/>
      <protection locked="0"/>
    </xf>
    <xf numFmtId="3" fontId="5" fillId="0" borderId="5" xfId="12" applyNumberFormat="1" applyFont="1" applyFill="1" applyBorder="1" applyAlignment="1" applyProtection="1">
      <alignment horizontal="center" vertical="top"/>
      <protection locked="0"/>
    </xf>
    <xf numFmtId="164" fontId="5" fillId="0" borderId="5" xfId="1" applyFont="1" applyFill="1" applyBorder="1" applyAlignment="1" applyProtection="1">
      <alignment horizontal="right" vertical="top"/>
      <protection locked="0"/>
    </xf>
    <xf numFmtId="1" fontId="5" fillId="0" borderId="5" xfId="4" applyNumberFormat="1" applyFont="1" applyBorder="1" applyAlignment="1" applyProtection="1">
      <alignment horizontal="center" vertical="top"/>
      <protection locked="0"/>
    </xf>
    <xf numFmtId="1" fontId="5" fillId="0" borderId="0" xfId="4" applyNumberFormat="1" applyFont="1" applyBorder="1" applyAlignment="1" applyProtection="1">
      <alignment horizontal="center" vertical="top"/>
      <protection locked="0"/>
    </xf>
    <xf numFmtId="37" fontId="5" fillId="0" borderId="3" xfId="1" applyNumberFormat="1" applyFont="1" applyFill="1" applyBorder="1" applyAlignment="1" applyProtection="1">
      <alignment horizontal="center" vertical="top" wrapText="1"/>
      <protection locked="0"/>
    </xf>
    <xf numFmtId="37" fontId="5" fillId="0" borderId="2" xfId="1" applyNumberFormat="1" applyFont="1" applyBorder="1" applyAlignment="1" applyProtection="1">
      <alignment horizontal="center" vertical="top"/>
      <protection locked="0"/>
    </xf>
    <xf numFmtId="37" fontId="4" fillId="0" borderId="4" xfId="1" applyNumberFormat="1" applyFont="1" applyBorder="1" applyAlignment="1" applyProtection="1">
      <alignment horizontal="center" vertical="top"/>
      <protection locked="0"/>
    </xf>
    <xf numFmtId="37" fontId="4" fillId="0" borderId="0" xfId="1" applyNumberFormat="1" applyFont="1" applyBorder="1" applyAlignment="1" applyProtection="1">
      <alignment horizontal="center" vertical="top"/>
      <protection locked="0"/>
    </xf>
    <xf numFmtId="164" fontId="4" fillId="0" borderId="0" xfId="1" applyFont="1" applyBorder="1" applyAlignment="1" applyProtection="1">
      <alignment horizontal="center" vertical="top"/>
      <protection locked="0"/>
    </xf>
    <xf numFmtId="37" fontId="4" fillId="0" borderId="0" xfId="1" applyNumberFormat="1" applyFont="1" applyBorder="1" applyAlignment="1" applyProtection="1">
      <alignment horizontal="center" vertical="top" wrapText="1"/>
      <protection locked="0"/>
    </xf>
    <xf numFmtId="164" fontId="4" fillId="0" borderId="0" xfId="1" applyFont="1" applyFill="1" applyBorder="1" applyAlignment="1" applyProtection="1">
      <alignment horizontal="center" vertical="top"/>
      <protection locked="0"/>
    </xf>
    <xf numFmtId="164" fontId="4" fillId="0" borderId="7" xfId="1" applyFont="1" applyFill="1" applyBorder="1" applyAlignment="1" applyProtection="1">
      <alignment horizontal="right" vertical="top" wrapText="1"/>
      <protection locked="0"/>
    </xf>
    <xf numFmtId="164" fontId="4" fillId="0" borderId="1"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protection locked="0"/>
    </xf>
    <xf numFmtId="164" fontId="5" fillId="0" borderId="5" xfId="1" applyFont="1" applyFill="1" applyBorder="1" applyAlignment="1" applyProtection="1">
      <alignment horizontal="center" vertical="top"/>
      <protection locked="0"/>
    </xf>
    <xf numFmtId="164" fontId="5" fillId="0" borderId="5" xfId="1" applyFont="1" applyFill="1" applyBorder="1" applyAlignment="1" applyProtection="1">
      <alignment horizontal="right" vertical="top" wrapText="1"/>
      <protection locked="0"/>
    </xf>
    <xf numFmtId="164" fontId="5" fillId="0" borderId="5" xfId="1" applyFont="1" applyFill="1" applyBorder="1" applyAlignment="1" applyProtection="1">
      <alignment vertical="top"/>
      <protection locked="0"/>
    </xf>
    <xf numFmtId="164" fontId="5" fillId="0" borderId="3" xfId="1" applyFont="1" applyFill="1" applyBorder="1" applyAlignment="1" applyProtection="1">
      <alignment horizontal="right" vertical="top"/>
      <protection locked="0"/>
    </xf>
    <xf numFmtId="164" fontId="5" fillId="0" borderId="2" xfId="1" applyFont="1" applyFill="1" applyBorder="1" applyAlignment="1" applyProtection="1">
      <alignment horizontal="center" vertical="top"/>
      <protection locked="0"/>
    </xf>
    <xf numFmtId="164" fontId="4" fillId="0" borderId="4" xfId="1" applyFont="1" applyFill="1" applyBorder="1" applyAlignment="1" applyProtection="1">
      <alignment horizontal="center" vertical="top"/>
      <protection locked="0"/>
    </xf>
    <xf numFmtId="4" fontId="5" fillId="0" borderId="6" xfId="13" applyNumberFormat="1" applyFont="1" applyFill="1" applyBorder="1" applyAlignment="1" applyProtection="1">
      <alignment horizontal="center" vertical="center" wrapText="1"/>
      <protection locked="0"/>
    </xf>
    <xf numFmtId="0" fontId="5" fillId="0" borderId="2" xfId="0" applyFont="1" applyBorder="1" applyProtection="1">
      <protection locked="0"/>
    </xf>
    <xf numFmtId="0" fontId="5" fillId="0" borderId="8" xfId="0" applyFont="1" applyBorder="1" applyProtection="1">
      <protection locked="0"/>
    </xf>
    <xf numFmtId="0" fontId="5" fillId="0" borderId="4" xfId="0" applyFont="1" applyBorder="1" applyProtection="1">
      <protection locked="0"/>
    </xf>
    <xf numFmtId="0" fontId="5" fillId="0" borderId="16" xfId="0" applyFont="1" applyBorder="1" applyProtection="1">
      <protection locked="0"/>
    </xf>
    <xf numFmtId="0" fontId="4" fillId="0" borderId="16" xfId="0" applyFont="1" applyBorder="1" applyProtection="1">
      <protection locked="0"/>
    </xf>
    <xf numFmtId="0" fontId="4" fillId="0" borderId="2" xfId="0" applyFont="1" applyBorder="1" applyProtection="1">
      <protection locked="0"/>
    </xf>
    <xf numFmtId="0" fontId="4" fillId="0" borderId="4" xfId="0" applyFont="1" applyBorder="1" applyProtection="1">
      <protection locked="0"/>
    </xf>
    <xf numFmtId="37" fontId="5" fillId="0" borderId="0" xfId="1" applyNumberFormat="1" applyFont="1" applyAlignment="1" applyProtection="1">
      <alignment horizontal="center" vertical="top"/>
      <protection locked="0"/>
    </xf>
    <xf numFmtId="0" fontId="5" fillId="0" borderId="0" xfId="0" applyFont="1" applyAlignment="1" applyProtection="1">
      <alignment horizontal="center" vertical="top"/>
    </xf>
    <xf numFmtId="165" fontId="5" fillId="0" borderId="0" xfId="0" applyNumberFormat="1" applyFont="1" applyAlignment="1" applyProtection="1">
      <alignment horizontal="center" vertical="top"/>
    </xf>
    <xf numFmtId="0" fontId="5" fillId="0" borderId="1" xfId="0" applyFont="1" applyBorder="1" applyAlignment="1" applyProtection="1">
      <alignment horizontal="center" vertical="top" wrapText="1"/>
    </xf>
    <xf numFmtId="165" fontId="5" fillId="0" borderId="1" xfId="0" applyNumberFormat="1" applyFont="1" applyBorder="1" applyAlignment="1" applyProtection="1">
      <alignment horizontal="center" vertical="top" wrapText="1"/>
    </xf>
    <xf numFmtId="3" fontId="5" fillId="0" borderId="5" xfId="0" applyNumberFormat="1" applyFont="1" applyBorder="1" applyAlignment="1" applyProtection="1">
      <alignment horizontal="center" vertical="top"/>
    </xf>
    <xf numFmtId="0" fontId="4" fillId="0" borderId="5" xfId="0" applyFont="1" applyBorder="1" applyAlignment="1" applyProtection="1">
      <alignment horizontal="center" vertical="top"/>
    </xf>
    <xf numFmtId="165" fontId="4" fillId="0" borderId="5" xfId="0" applyNumberFormat="1" applyFont="1" applyBorder="1" applyAlignment="1" applyProtection="1">
      <alignment horizontal="center" vertical="top"/>
    </xf>
    <xf numFmtId="0" fontId="5" fillId="0" borderId="8" xfId="0" applyFont="1" applyBorder="1" applyAlignment="1" applyProtection="1">
      <alignment horizontal="center" vertical="top" wrapText="1"/>
    </xf>
    <xf numFmtId="0" fontId="4" fillId="0" borderId="5" xfId="0" applyFont="1" applyFill="1" applyBorder="1" applyAlignment="1" applyProtection="1">
      <alignment horizontal="justify" vertical="top" wrapText="1"/>
    </xf>
    <xf numFmtId="0" fontId="5" fillId="0" borderId="8" xfId="0" applyFont="1" applyBorder="1" applyAlignment="1" applyProtection="1">
      <alignment horizontal="justify" vertical="top"/>
    </xf>
    <xf numFmtId="0" fontId="4" fillId="0" borderId="8" xfId="0" applyFont="1" applyBorder="1" applyAlignment="1" applyProtection="1">
      <alignment horizontal="justify" vertical="center" wrapText="1"/>
    </xf>
    <xf numFmtId="0" fontId="5" fillId="0" borderId="10"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8" xfId="2" applyNumberFormat="1" applyFont="1" applyBorder="1" applyAlignment="1" applyProtection="1">
      <alignment horizontal="center" vertical="top" wrapText="1"/>
    </xf>
    <xf numFmtId="2" fontId="5" fillId="0" borderId="0" xfId="0" applyNumberFormat="1" applyFont="1" applyBorder="1" applyAlignment="1" applyProtection="1">
      <alignment horizontal="center" vertical="top" wrapText="1"/>
    </xf>
    <xf numFmtId="0" fontId="5" fillId="0" borderId="0" xfId="0" applyFont="1" applyBorder="1" applyAlignment="1" applyProtection="1">
      <alignment horizontal="center" vertical="top" wrapText="1"/>
    </xf>
    <xf numFmtId="165" fontId="4" fillId="0" borderId="7" xfId="0" applyNumberFormat="1" applyFont="1" applyBorder="1" applyAlignment="1" applyProtection="1">
      <alignment horizontal="center" vertical="top" wrapText="1"/>
    </xf>
    <xf numFmtId="0" fontId="5" fillId="0" borderId="5" xfId="1" applyNumberFormat="1" applyFont="1" applyBorder="1" applyAlignment="1" applyProtection="1">
      <alignment horizontal="center" vertical="top"/>
    </xf>
    <xf numFmtId="0" fontId="5" fillId="0" borderId="5" xfId="1" applyNumberFormat="1" applyFont="1" applyBorder="1" applyAlignment="1" applyProtection="1">
      <alignment horizontal="center" vertical="top" wrapText="1"/>
    </xf>
    <xf numFmtId="0" fontId="5" fillId="0" borderId="5" xfId="12" applyNumberFormat="1" applyFont="1" applyFill="1" applyBorder="1" applyAlignment="1" applyProtection="1">
      <alignment horizontal="center" vertical="top"/>
    </xf>
    <xf numFmtId="0" fontId="4" fillId="0" borderId="5" xfId="12" applyFont="1" applyFill="1" applyBorder="1" applyAlignment="1" applyProtection="1">
      <alignment horizontal="justify" vertical="center" wrapText="1"/>
    </xf>
    <xf numFmtId="3" fontId="5" fillId="0" borderId="5" xfId="12" applyNumberFormat="1" applyFont="1" applyFill="1" applyBorder="1" applyAlignment="1" applyProtection="1">
      <alignment horizontal="center" vertical="top"/>
    </xf>
    <xf numFmtId="0" fontId="5" fillId="0" borderId="5" xfId="12" applyFont="1" applyFill="1" applyBorder="1" applyAlignment="1" applyProtection="1">
      <alignment horizontal="left" vertical="top"/>
    </xf>
    <xf numFmtId="0" fontId="5" fillId="0" borderId="3" xfId="0" applyFont="1" applyBorder="1" applyAlignment="1" applyProtection="1">
      <alignment horizontal="center" vertical="top" wrapText="1"/>
    </xf>
    <xf numFmtId="165" fontId="5" fillId="0" borderId="3" xfId="0" applyNumberFormat="1" applyFont="1" applyBorder="1" applyAlignment="1" applyProtection="1">
      <alignment horizontal="center" vertical="top" wrapText="1"/>
    </xf>
    <xf numFmtId="0" fontId="5" fillId="0" borderId="10" xfId="0" applyFont="1" applyBorder="1" applyAlignment="1" applyProtection="1">
      <alignment horizontal="center" vertical="top"/>
    </xf>
    <xf numFmtId="0" fontId="4" fillId="0" borderId="11" xfId="0" applyFont="1" applyBorder="1" applyAlignment="1" applyProtection="1">
      <alignment horizontal="justify" vertical="top"/>
    </xf>
    <xf numFmtId="0" fontId="4" fillId="0" borderId="7" xfId="0" applyFont="1" applyBorder="1" applyAlignment="1" applyProtection="1">
      <alignment horizontal="center" vertical="top"/>
    </xf>
    <xf numFmtId="0" fontId="4" fillId="0" borderId="0" xfId="0" applyFont="1" applyBorder="1" applyAlignment="1" applyProtection="1">
      <alignment horizontal="center" vertical="top" wrapText="1"/>
    </xf>
    <xf numFmtId="165" fontId="4" fillId="0" borderId="0" xfId="0" applyNumberFormat="1" applyFont="1" applyBorder="1" applyAlignment="1" applyProtection="1">
      <alignment horizontal="center" vertical="top" wrapText="1"/>
    </xf>
    <xf numFmtId="0" fontId="4" fillId="0" borderId="0" xfId="12" applyFont="1" applyFill="1" applyBorder="1" applyAlignment="1" applyProtection="1">
      <alignment horizontal="center" vertical="top"/>
    </xf>
    <xf numFmtId="0" fontId="4" fillId="0" borderId="0" xfId="12" applyFont="1" applyFill="1" applyBorder="1" applyAlignment="1" applyProtection="1">
      <alignment horizontal="justify" vertical="top"/>
    </xf>
    <xf numFmtId="2" fontId="4" fillId="0" borderId="7" xfId="12" applyNumberFormat="1" applyFont="1" applyFill="1" applyBorder="1" applyAlignment="1" applyProtection="1">
      <alignment horizontal="justify" vertical="top"/>
    </xf>
    <xf numFmtId="0" fontId="4" fillId="0" borderId="7" xfId="12" applyFont="1" applyFill="1" applyBorder="1" applyAlignment="1" applyProtection="1">
      <alignment horizontal="center" vertical="top" wrapText="1"/>
    </xf>
    <xf numFmtId="165" fontId="4" fillId="0" borderId="7" xfId="12" applyNumberFormat="1" applyFont="1" applyFill="1" applyBorder="1" applyAlignment="1" applyProtection="1">
      <alignment horizontal="center" vertical="top" wrapText="1"/>
    </xf>
    <xf numFmtId="2" fontId="5" fillId="0" borderId="5" xfId="12" applyNumberFormat="1" applyFont="1" applyFill="1" applyBorder="1" applyAlignment="1" applyProtection="1">
      <alignment horizontal="center" vertical="top"/>
    </xf>
    <xf numFmtId="0" fontId="4" fillId="0" borderId="5" xfId="12" applyFont="1" applyFill="1" applyBorder="1" applyAlignment="1" applyProtection="1">
      <alignment horizontal="justify" vertical="top" wrapText="1"/>
    </xf>
    <xf numFmtId="0" fontId="5" fillId="0" borderId="5" xfId="12" applyFont="1" applyFill="1" applyBorder="1" applyAlignment="1" applyProtection="1">
      <alignment horizontal="center" vertical="top"/>
    </xf>
    <xf numFmtId="165" fontId="5" fillId="0" borderId="5" xfId="12" applyNumberFormat="1" applyFont="1" applyFill="1" applyBorder="1" applyAlignment="1" applyProtection="1">
      <alignment horizontal="center" vertical="top"/>
    </xf>
    <xf numFmtId="0" fontId="5" fillId="0" borderId="5" xfId="12" applyFont="1" applyFill="1" applyBorder="1" applyAlignment="1" applyProtection="1">
      <alignment horizontal="center" vertical="top" wrapText="1"/>
    </xf>
    <xf numFmtId="165" fontId="5" fillId="0" borderId="5" xfId="12" applyNumberFormat="1" applyFont="1" applyFill="1" applyBorder="1" applyAlignment="1" applyProtection="1">
      <alignment horizontal="center" vertical="top" wrapText="1"/>
    </xf>
    <xf numFmtId="0" fontId="5" fillId="0" borderId="8" xfId="12" applyFont="1" applyBorder="1" applyAlignment="1" applyProtection="1">
      <alignment horizontal="justify" vertical="top" wrapText="1"/>
    </xf>
    <xf numFmtId="2" fontId="5" fillId="0" borderId="5" xfId="12" applyNumberFormat="1" applyFont="1" applyBorder="1" applyAlignment="1" applyProtection="1">
      <alignment horizontal="center" vertical="top"/>
    </xf>
    <xf numFmtId="3" fontId="4" fillId="0" borderId="5" xfId="12" applyNumberFormat="1" applyFont="1" applyBorder="1" applyAlignment="1" applyProtection="1">
      <alignment horizontal="justify" vertical="center"/>
    </xf>
    <xf numFmtId="165" fontId="5" fillId="0" borderId="5" xfId="12" applyNumberFormat="1" applyFont="1" applyBorder="1" applyAlignment="1" applyProtection="1">
      <alignment horizontal="center" vertical="top"/>
    </xf>
    <xf numFmtId="0" fontId="5" fillId="0" borderId="0" xfId="12" applyFont="1" applyFill="1" applyAlignment="1" applyProtection="1">
      <alignment horizontal="center" vertical="center"/>
    </xf>
    <xf numFmtId="165" fontId="5" fillId="0" borderId="5" xfId="12" applyNumberFormat="1" applyFont="1" applyBorder="1" applyAlignment="1" applyProtection="1">
      <alignment horizontal="center" vertical="top" wrapText="1"/>
    </xf>
    <xf numFmtId="2" fontId="5" fillId="0" borderId="5" xfId="12" applyNumberFormat="1" applyFont="1" applyBorder="1" applyAlignment="1" applyProtection="1">
      <alignment horizontal="center" vertical="top" wrapText="1"/>
    </xf>
    <xf numFmtId="0" fontId="4" fillId="0" borderId="8" xfId="12" applyFont="1" applyBorder="1" applyAlignment="1" applyProtection="1">
      <alignment horizontal="justify" vertical="top" wrapText="1"/>
    </xf>
    <xf numFmtId="0" fontId="4" fillId="0" borderId="5" xfId="12" applyFont="1" applyBorder="1" applyAlignment="1" applyProtection="1">
      <alignment horizontal="justify" vertical="top"/>
    </xf>
    <xf numFmtId="0" fontId="5" fillId="0" borderId="0" xfId="12" applyFont="1" applyBorder="1" applyAlignment="1" applyProtection="1">
      <alignment horizontal="justify" vertical="top" wrapText="1"/>
    </xf>
    <xf numFmtId="0" fontId="5" fillId="0" borderId="5" xfId="1" applyNumberFormat="1" applyFont="1" applyFill="1" applyBorder="1" applyAlignment="1" applyProtection="1">
      <alignment horizontal="center" vertical="top" wrapText="1"/>
    </xf>
    <xf numFmtId="0" fontId="5" fillId="0" borderId="5" xfId="3" applyFont="1" applyFill="1" applyBorder="1" applyAlignment="1" applyProtection="1">
      <alignment horizontal="justify" vertical="top"/>
    </xf>
    <xf numFmtId="0" fontId="5" fillId="0" borderId="3" xfId="12" applyNumberFormat="1" applyFont="1" applyFill="1" applyBorder="1" applyAlignment="1" applyProtection="1">
      <alignment horizontal="center" vertical="top"/>
    </xf>
    <xf numFmtId="0" fontId="5" fillId="0" borderId="3" xfId="12" applyFont="1" applyFill="1" applyBorder="1" applyAlignment="1" applyProtection="1">
      <alignment horizontal="justify" vertical="top" wrapText="1"/>
    </xf>
    <xf numFmtId="3" fontId="5" fillId="0" borderId="3" xfId="12" applyNumberFormat="1" applyFont="1" applyFill="1" applyBorder="1" applyAlignment="1" applyProtection="1">
      <alignment horizontal="center" vertical="top"/>
    </xf>
    <xf numFmtId="0" fontId="5" fillId="0" borderId="1" xfId="12" applyFont="1" applyFill="1" applyBorder="1" applyAlignment="1" applyProtection="1">
      <alignment horizontal="center" vertical="top"/>
    </xf>
    <xf numFmtId="0" fontId="5" fillId="0" borderId="10" xfId="12" applyFont="1" applyFill="1" applyBorder="1" applyAlignment="1" applyProtection="1">
      <alignment horizontal="justify" vertical="top"/>
    </xf>
    <xf numFmtId="0" fontId="5" fillId="0" borderId="10" xfId="12" applyFont="1" applyFill="1" applyBorder="1" applyAlignment="1" applyProtection="1">
      <alignment horizontal="center" vertical="top"/>
    </xf>
    <xf numFmtId="0" fontId="4" fillId="0" borderId="3" xfId="12" applyFont="1" applyFill="1" applyBorder="1" applyAlignment="1" applyProtection="1">
      <alignment horizontal="center" vertical="top"/>
    </xf>
    <xf numFmtId="0" fontId="4" fillId="0" borderId="7" xfId="12" applyFont="1" applyFill="1" applyBorder="1" applyAlignment="1" applyProtection="1">
      <alignment horizontal="justify" vertical="top"/>
    </xf>
    <xf numFmtId="0" fontId="4" fillId="0" borderId="7" xfId="12" applyFont="1" applyFill="1" applyBorder="1" applyAlignment="1" applyProtection="1">
      <alignment horizontal="center" vertical="top"/>
    </xf>
    <xf numFmtId="2" fontId="4" fillId="0" borderId="0" xfId="0" applyNumberFormat="1" applyFont="1" applyAlignment="1" applyProtection="1">
      <alignment horizontal="left" vertical="top"/>
    </xf>
    <xf numFmtId="0" fontId="4" fillId="0" borderId="5" xfId="13" applyFont="1" applyFill="1" applyBorder="1" applyAlignment="1" applyProtection="1">
      <alignment vertical="top" wrapText="1"/>
    </xf>
    <xf numFmtId="0" fontId="5" fillId="0" borderId="0" xfId="13" applyFont="1" applyFill="1" applyBorder="1" applyAlignment="1" applyProtection="1">
      <alignment horizontal="center" vertical="center" wrapText="1"/>
    </xf>
    <xf numFmtId="0" fontId="5" fillId="0" borderId="0" xfId="0" applyFont="1" applyBorder="1" applyAlignment="1" applyProtection="1">
      <alignment horizontal="center"/>
    </xf>
    <xf numFmtId="0" fontId="5" fillId="0" borderId="10" xfId="0" applyFont="1" applyBorder="1" applyProtection="1"/>
    <xf numFmtId="0" fontId="4" fillId="0" borderId="5" xfId="0" applyFont="1" applyBorder="1" applyAlignment="1" applyProtection="1">
      <alignment horizontal="center" vertical="justify"/>
    </xf>
    <xf numFmtId="0" fontId="5" fillId="0" borderId="3" xfId="0" applyFont="1" applyBorder="1" applyAlignment="1" applyProtection="1">
      <alignment horizontal="center" vertical="justify"/>
    </xf>
    <xf numFmtId="0" fontId="5" fillId="0" borderId="11" xfId="0" applyFont="1" applyBorder="1" applyProtection="1"/>
    <xf numFmtId="0" fontId="5" fillId="0" borderId="7" xfId="0" applyFont="1" applyBorder="1" applyAlignment="1" applyProtection="1">
      <alignment horizontal="center"/>
    </xf>
    <xf numFmtId="0" fontId="5" fillId="0" borderId="7" xfId="0" applyFont="1" applyBorder="1" applyProtection="1"/>
    <xf numFmtId="0" fontId="4" fillId="0" borderId="13" xfId="0" applyFont="1" applyBorder="1" applyAlignment="1" applyProtection="1">
      <alignment horizontal="center" vertical="justify"/>
    </xf>
    <xf numFmtId="0" fontId="5" fillId="0" borderId="14" xfId="0" applyFont="1" applyBorder="1" applyProtection="1"/>
    <xf numFmtId="0" fontId="5" fillId="0" borderId="15" xfId="0" applyFont="1" applyBorder="1" applyAlignment="1" applyProtection="1">
      <alignment horizontal="center"/>
    </xf>
    <xf numFmtId="0" fontId="5" fillId="0" borderId="15" xfId="0" applyFont="1" applyBorder="1" applyProtection="1"/>
    <xf numFmtId="0" fontId="4" fillId="0" borderId="14" xfId="0" applyFont="1" applyBorder="1" applyProtection="1"/>
    <xf numFmtId="0" fontId="4" fillId="0" borderId="15" xfId="0" applyFont="1" applyBorder="1" applyAlignment="1" applyProtection="1">
      <alignment horizontal="center"/>
    </xf>
    <xf numFmtId="0" fontId="4" fillId="0" borderId="15" xfId="0" applyFont="1" applyBorder="1" applyProtection="1"/>
    <xf numFmtId="0" fontId="4" fillId="0" borderId="10" xfId="0" applyFont="1" applyBorder="1" applyAlignment="1" applyProtection="1">
      <alignment horizontal="center"/>
    </xf>
    <xf numFmtId="0" fontId="4" fillId="0" borderId="10" xfId="0" applyFont="1" applyBorder="1" applyProtection="1"/>
    <xf numFmtId="0" fontId="4" fillId="0" borderId="7" xfId="0" applyFont="1" applyBorder="1" applyAlignment="1" applyProtection="1">
      <alignment horizontal="center"/>
    </xf>
    <xf numFmtId="0" fontId="4" fillId="0" borderId="7" xfId="0" applyFont="1" applyBorder="1" applyProtection="1"/>
    <xf numFmtId="164" fontId="4" fillId="0" borderId="0" xfId="1" applyFont="1" applyAlignment="1" applyProtection="1">
      <alignment vertical="top" wrapText="1"/>
    </xf>
    <xf numFmtId="164" fontId="4" fillId="0" borderId="7" xfId="1" applyFont="1" applyBorder="1" applyAlignment="1" applyProtection="1">
      <alignment vertical="top" wrapText="1"/>
    </xf>
    <xf numFmtId="164" fontId="5" fillId="0" borderId="1" xfId="1" applyFont="1" applyBorder="1" applyAlignment="1" applyProtection="1">
      <alignment horizontal="right" vertical="top" wrapText="1"/>
    </xf>
    <xf numFmtId="164" fontId="5" fillId="0" borderId="1" xfId="1" applyFont="1" applyFill="1" applyBorder="1" applyAlignment="1" applyProtection="1">
      <alignment vertical="top" wrapText="1"/>
    </xf>
    <xf numFmtId="164" fontId="4" fillId="0" borderId="3" xfId="1" applyFont="1" applyBorder="1" applyAlignment="1" applyProtection="1">
      <alignment vertical="top" wrapText="1"/>
    </xf>
    <xf numFmtId="164" fontId="5" fillId="0" borderId="1" xfId="1" applyFont="1" applyBorder="1" applyAlignment="1" applyProtection="1">
      <alignment vertical="top" wrapText="1"/>
    </xf>
    <xf numFmtId="164" fontId="4" fillId="0" borderId="0" xfId="1" applyFont="1" applyBorder="1" applyAlignment="1" applyProtection="1">
      <alignment vertical="top" wrapText="1"/>
    </xf>
    <xf numFmtId="164" fontId="4" fillId="0" borderId="7" xfId="1" applyFont="1" applyBorder="1" applyAlignment="1" applyProtection="1">
      <alignment horizontal="right" vertical="top" wrapText="1"/>
    </xf>
    <xf numFmtId="164" fontId="5" fillId="0" borderId="5" xfId="1" applyFont="1" applyFill="1" applyBorder="1" applyAlignment="1" applyProtection="1">
      <alignment vertical="top" wrapText="1"/>
    </xf>
    <xf numFmtId="164" fontId="5" fillId="0" borderId="3" xfId="1" applyFont="1" applyBorder="1" applyAlignment="1" applyProtection="1">
      <alignment vertical="top" wrapText="1"/>
    </xf>
    <xf numFmtId="164" fontId="5" fillId="0" borderId="2" xfId="1" applyFont="1" applyBorder="1" applyAlignment="1" applyProtection="1">
      <alignment horizontal="center" vertical="top"/>
    </xf>
    <xf numFmtId="164" fontId="4" fillId="0" borderId="4" xfId="1" applyFont="1" applyBorder="1" applyAlignment="1" applyProtection="1">
      <alignment horizontal="center" vertical="top"/>
    </xf>
    <xf numFmtId="164" fontId="4" fillId="0" borderId="0" xfId="1" applyFont="1" applyBorder="1" applyAlignment="1" applyProtection="1">
      <alignment horizontal="center" vertical="top"/>
    </xf>
    <xf numFmtId="164" fontId="4" fillId="0" borderId="0" xfId="1" applyFont="1" applyBorder="1" applyAlignment="1" applyProtection="1">
      <alignment horizontal="right" vertical="top" wrapText="1"/>
    </xf>
    <xf numFmtId="164" fontId="4" fillId="0" borderId="0" xfId="1" applyFont="1" applyFill="1" applyBorder="1" applyAlignment="1" applyProtection="1">
      <alignment horizontal="center" vertical="top"/>
    </xf>
    <xf numFmtId="164" fontId="4" fillId="0" borderId="7" xfId="1" applyFont="1" applyFill="1" applyBorder="1" applyAlignment="1" applyProtection="1">
      <alignment horizontal="right" vertical="top" wrapText="1"/>
    </xf>
    <xf numFmtId="164" fontId="4" fillId="0" borderId="1" xfId="1" applyFont="1" applyFill="1" applyBorder="1" applyAlignment="1" applyProtection="1">
      <alignment horizontal="center" vertical="center" wrapText="1"/>
    </xf>
    <xf numFmtId="164" fontId="4" fillId="0" borderId="3" xfId="1" applyFont="1" applyFill="1" applyBorder="1" applyAlignment="1" applyProtection="1">
      <alignment horizontal="center" vertical="center" wrapText="1"/>
    </xf>
    <xf numFmtId="164" fontId="4" fillId="0" borderId="5" xfId="1" applyFont="1" applyFill="1" applyBorder="1" applyAlignment="1" applyProtection="1">
      <alignment horizontal="right" vertical="top"/>
    </xf>
    <xf numFmtId="164" fontId="5" fillId="0" borderId="5" xfId="1" applyFont="1" applyFill="1" applyBorder="1" applyAlignment="1" applyProtection="1">
      <alignment horizontal="right" vertical="top" wrapText="1"/>
    </xf>
    <xf numFmtId="164" fontId="5" fillId="0" borderId="3" xfId="1" applyFont="1" applyFill="1" applyBorder="1" applyAlignment="1" applyProtection="1">
      <alignment horizontal="right" vertical="top" wrapText="1"/>
    </xf>
    <xf numFmtId="164" fontId="5" fillId="0" borderId="2" xfId="1" applyFont="1" applyFill="1" applyBorder="1" applyAlignment="1" applyProtection="1">
      <alignment horizontal="center" vertical="top"/>
    </xf>
    <xf numFmtId="164" fontId="4" fillId="0" borderId="4" xfId="1" applyFont="1" applyFill="1" applyBorder="1" applyAlignment="1" applyProtection="1">
      <alignment horizontal="center" vertical="top"/>
    </xf>
    <xf numFmtId="164" fontId="4" fillId="0" borderId="1" xfId="0" applyNumberFormat="1" applyFont="1" applyBorder="1" applyAlignment="1" applyProtection="1">
      <alignment horizontal="center" vertical="top" wrapText="1"/>
    </xf>
    <xf numFmtId="164" fontId="4" fillId="0" borderId="3" xfId="0" applyNumberFormat="1" applyFont="1" applyBorder="1" applyAlignment="1" applyProtection="1">
      <alignment horizontal="center" vertical="top" wrapText="1"/>
    </xf>
    <xf numFmtId="164" fontId="5" fillId="0" borderId="8" xfId="0" applyNumberFormat="1" applyFont="1" applyBorder="1" applyProtection="1"/>
    <xf numFmtId="164" fontId="5" fillId="0" borderId="5" xfId="0" applyNumberFormat="1" applyFont="1" applyBorder="1" applyProtection="1"/>
    <xf numFmtId="164" fontId="5" fillId="0" borderId="3" xfId="0" applyNumberFormat="1" applyFont="1" applyBorder="1" applyProtection="1"/>
    <xf numFmtId="164" fontId="5" fillId="0" borderId="13" xfId="0" applyNumberFormat="1" applyFont="1" applyBorder="1" applyProtection="1"/>
    <xf numFmtId="164" fontId="4" fillId="0" borderId="13" xfId="0" applyNumberFormat="1" applyFont="1" applyBorder="1" applyProtection="1"/>
    <xf numFmtId="164" fontId="5" fillId="0" borderId="8" xfId="1" applyFont="1" applyBorder="1" applyProtection="1"/>
    <xf numFmtId="164" fontId="17" fillId="0" borderId="8" xfId="1" applyFont="1" applyBorder="1" applyProtection="1"/>
    <xf numFmtId="164" fontId="4" fillId="0" borderId="16" xfId="0" applyNumberFormat="1" applyFont="1" applyBorder="1" applyProtection="1"/>
    <xf numFmtId="164" fontId="4" fillId="0" borderId="2" xfId="0" applyNumberFormat="1" applyFont="1" applyBorder="1" applyProtection="1"/>
    <xf numFmtId="164" fontId="4" fillId="0" borderId="4" xfId="0" applyNumberFormat="1" applyFont="1" applyBorder="1" applyProtection="1"/>
    <xf numFmtId="37" fontId="18" fillId="0" borderId="0" xfId="1" applyNumberFormat="1" applyFont="1" applyAlignment="1" applyProtection="1">
      <alignment horizontal="center" vertical="top" wrapText="1"/>
      <protection locked="0"/>
    </xf>
    <xf numFmtId="0" fontId="19" fillId="0" borderId="0" xfId="0" applyFont="1" applyProtection="1">
      <protection locked="0"/>
    </xf>
    <xf numFmtId="0" fontId="19" fillId="0" borderId="0" xfId="0" applyFont="1" applyAlignment="1" applyProtection="1">
      <alignment vertical="top"/>
      <protection locked="0"/>
    </xf>
    <xf numFmtId="37" fontId="18" fillId="0" borderId="7" xfId="1" applyNumberFormat="1" applyFont="1" applyBorder="1" applyAlignment="1" applyProtection="1">
      <alignment horizontal="center" vertical="top" wrapText="1"/>
      <protection locked="0"/>
    </xf>
    <xf numFmtId="37" fontId="18" fillId="0" borderId="1" xfId="1" applyNumberFormat="1" applyFont="1" applyBorder="1" applyAlignment="1" applyProtection="1">
      <alignment horizontal="center" vertical="center" wrapText="1"/>
      <protection locked="0"/>
    </xf>
    <xf numFmtId="37" fontId="18" fillId="0" borderId="3" xfId="1" applyNumberFormat="1" applyFont="1" applyBorder="1" applyAlignment="1" applyProtection="1">
      <alignment horizontal="center" vertical="center" wrapText="1"/>
      <protection locked="0"/>
    </xf>
    <xf numFmtId="37" fontId="19" fillId="0" borderId="1" xfId="1" applyNumberFormat="1" applyFont="1" applyBorder="1" applyAlignment="1" applyProtection="1">
      <alignment horizontal="center" vertical="top" wrapText="1"/>
      <protection locked="0"/>
    </xf>
    <xf numFmtId="164" fontId="5" fillId="0" borderId="5" xfId="1" applyFont="1" applyFill="1" applyBorder="1" applyAlignment="1" applyProtection="1">
      <alignment horizontal="center" vertical="center" wrapText="1"/>
      <protection locked="0"/>
    </xf>
    <xf numFmtId="37" fontId="19" fillId="0" borderId="5" xfId="1" applyNumberFormat="1" applyFont="1" applyBorder="1" applyAlignment="1" applyProtection="1">
      <alignment horizontal="center" vertical="top" wrapText="1"/>
      <protection locked="0"/>
    </xf>
    <xf numFmtId="37" fontId="19" fillId="0" borderId="5" xfId="1" applyNumberFormat="1" applyFont="1" applyFill="1" applyBorder="1" applyAlignment="1" applyProtection="1">
      <alignment horizontal="center" vertical="top" wrapText="1"/>
      <protection locked="0"/>
    </xf>
    <xf numFmtId="37" fontId="19" fillId="0" borderId="2" xfId="1" applyNumberFormat="1" applyFont="1" applyBorder="1" applyAlignment="1" applyProtection="1">
      <alignment horizontal="center" vertical="top" wrapText="1"/>
      <protection locked="0"/>
    </xf>
    <xf numFmtId="37" fontId="19" fillId="0" borderId="4" xfId="1" applyNumberFormat="1" applyFont="1" applyBorder="1" applyAlignment="1" applyProtection="1">
      <alignment horizontal="center" vertical="top" wrapText="1"/>
      <protection locked="0"/>
    </xf>
    <xf numFmtId="37" fontId="19" fillId="0" borderId="5" xfId="1" applyNumberFormat="1" applyFont="1" applyBorder="1" applyAlignment="1" applyProtection="1">
      <alignment horizontal="center" vertical="top"/>
      <protection locked="0"/>
    </xf>
    <xf numFmtId="164" fontId="19" fillId="0" borderId="5" xfId="1" applyFont="1" applyBorder="1" applyAlignment="1" applyProtection="1">
      <alignment horizontal="right" vertical="top"/>
      <protection locked="0"/>
    </xf>
    <xf numFmtId="164" fontId="19" fillId="0" borderId="5" xfId="1" applyFont="1" applyBorder="1" applyAlignment="1" applyProtection="1">
      <alignment horizontal="right" vertical="top" wrapText="1"/>
      <protection locked="0"/>
    </xf>
    <xf numFmtId="37" fontId="19" fillId="0" borderId="5" xfId="1" applyNumberFormat="1" applyFont="1" applyBorder="1" applyAlignment="1" applyProtection="1">
      <alignment horizontal="center" vertical="center" wrapText="1"/>
      <protection locked="0"/>
    </xf>
    <xf numFmtId="37" fontId="18" fillId="0" borderId="5" xfId="1" applyNumberFormat="1" applyFont="1" applyBorder="1" applyAlignment="1" applyProtection="1">
      <alignment horizontal="center" vertical="top"/>
      <protection locked="0"/>
    </xf>
    <xf numFmtId="164" fontId="19" fillId="0" borderId="5" xfId="1" applyFont="1" applyFill="1" applyBorder="1" applyAlignment="1" applyProtection="1">
      <alignment horizontal="center" vertical="top" wrapText="1"/>
      <protection locked="0"/>
    </xf>
    <xf numFmtId="4" fontId="19" fillId="0" borderId="5" xfId="4" applyNumberFormat="1" applyFont="1" applyBorder="1" applyAlignment="1" applyProtection="1">
      <alignment horizontal="center" vertical="center" wrapText="1"/>
      <protection locked="0"/>
    </xf>
    <xf numFmtId="37" fontId="19" fillId="0" borderId="0" xfId="1" applyNumberFormat="1"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9" fillId="0" borderId="5" xfId="1" applyNumberFormat="1" applyFont="1" applyBorder="1" applyAlignment="1" applyProtection="1">
      <alignment horizontal="center" vertical="top" wrapText="1"/>
      <protection locked="0"/>
    </xf>
    <xf numFmtId="3" fontId="19" fillId="0" borderId="5" xfId="12" applyNumberFormat="1" applyFont="1" applyFill="1" applyBorder="1" applyAlignment="1" applyProtection="1">
      <alignment horizontal="center" vertical="top"/>
      <protection locked="0"/>
    </xf>
    <xf numFmtId="164" fontId="19" fillId="0" borderId="5" xfId="1" applyFont="1" applyFill="1" applyBorder="1" applyAlignment="1" applyProtection="1">
      <alignment horizontal="right" vertical="top"/>
      <protection locked="0"/>
    </xf>
    <xf numFmtId="164" fontId="19" fillId="0" borderId="5" xfId="4" applyNumberFormat="1" applyFont="1" applyBorder="1" applyAlignment="1" applyProtection="1">
      <alignment vertical="center"/>
      <protection locked="0"/>
    </xf>
    <xf numFmtId="1" fontId="19" fillId="0" borderId="5" xfId="4" applyNumberFormat="1" applyFont="1" applyBorder="1" applyAlignment="1" applyProtection="1">
      <alignment horizontal="center" vertical="top"/>
      <protection locked="0"/>
    </xf>
    <xf numFmtId="37" fontId="19" fillId="0" borderId="3" xfId="1" applyNumberFormat="1" applyFont="1" applyFill="1" applyBorder="1" applyAlignment="1" applyProtection="1">
      <alignment horizontal="center" vertical="top" wrapText="1"/>
      <protection locked="0"/>
    </xf>
    <xf numFmtId="37" fontId="19" fillId="0" borderId="2" xfId="1" applyNumberFormat="1" applyFont="1" applyBorder="1" applyAlignment="1" applyProtection="1">
      <alignment horizontal="center" vertical="top"/>
      <protection locked="0"/>
    </xf>
    <xf numFmtId="37" fontId="18" fillId="0" borderId="4" xfId="1" applyNumberFormat="1" applyFont="1" applyBorder="1" applyAlignment="1" applyProtection="1">
      <alignment horizontal="center" vertical="top"/>
      <protection locked="0"/>
    </xf>
    <xf numFmtId="37" fontId="18" fillId="0" borderId="0" xfId="1" applyNumberFormat="1" applyFont="1" applyBorder="1" applyAlignment="1" applyProtection="1">
      <alignment horizontal="center" vertical="top"/>
      <protection locked="0"/>
    </xf>
    <xf numFmtId="37" fontId="18" fillId="0" borderId="0" xfId="1" applyNumberFormat="1" applyFont="1" applyBorder="1" applyAlignment="1" applyProtection="1">
      <alignment horizontal="center" vertical="top" wrapText="1"/>
      <protection locked="0"/>
    </xf>
    <xf numFmtId="164" fontId="18" fillId="0" borderId="0" xfId="1" applyFont="1" applyFill="1" applyBorder="1" applyAlignment="1" applyProtection="1">
      <alignment horizontal="center" vertical="top"/>
      <protection locked="0"/>
    </xf>
    <xf numFmtId="164" fontId="18" fillId="0" borderId="7" xfId="1" applyFont="1" applyFill="1" applyBorder="1" applyAlignment="1" applyProtection="1">
      <alignment horizontal="right" vertical="top" wrapText="1"/>
      <protection locked="0"/>
    </xf>
    <xf numFmtId="164" fontId="18" fillId="0" borderId="1" xfId="1" applyFont="1" applyFill="1" applyBorder="1" applyAlignment="1" applyProtection="1">
      <alignment horizontal="center" vertical="center" wrapText="1"/>
      <protection locked="0"/>
    </xf>
    <xf numFmtId="164" fontId="18" fillId="0" borderId="3" xfId="1" applyFont="1" applyFill="1" applyBorder="1" applyAlignment="1" applyProtection="1">
      <alignment horizontal="center" vertical="center" wrapText="1"/>
      <protection locked="0"/>
    </xf>
    <xf numFmtId="164" fontId="19" fillId="0" borderId="5" xfId="1" applyFont="1" applyFill="1" applyBorder="1" applyAlignment="1" applyProtection="1">
      <alignment horizontal="center" vertical="top"/>
      <protection locked="0"/>
    </xf>
    <xf numFmtId="164" fontId="19" fillId="0" borderId="5" xfId="1" applyFont="1" applyFill="1" applyBorder="1" applyAlignment="1" applyProtection="1">
      <alignment horizontal="right" vertical="top" wrapText="1"/>
      <protection locked="0"/>
    </xf>
    <xf numFmtId="164" fontId="19" fillId="0" borderId="5" xfId="1" applyFont="1" applyFill="1" applyBorder="1" applyAlignment="1" applyProtection="1">
      <alignment vertical="top"/>
      <protection locked="0"/>
    </xf>
    <xf numFmtId="164" fontId="19" fillId="0" borderId="3" xfId="1" applyFont="1" applyFill="1" applyBorder="1" applyAlignment="1" applyProtection="1">
      <alignment horizontal="right" vertical="top"/>
      <protection locked="0"/>
    </xf>
    <xf numFmtId="164" fontId="19" fillId="0" borderId="2" xfId="1" applyFont="1" applyFill="1" applyBorder="1" applyAlignment="1" applyProtection="1">
      <alignment horizontal="center" vertical="top"/>
      <protection locked="0"/>
    </xf>
    <xf numFmtId="164" fontId="18" fillId="0" borderId="4" xfId="1" applyFont="1" applyFill="1" applyBorder="1" applyAlignment="1" applyProtection="1">
      <alignment horizontal="center" vertical="top"/>
      <protection locked="0"/>
    </xf>
    <xf numFmtId="37" fontId="19" fillId="0" borderId="0" xfId="1" applyNumberFormat="1" applyFont="1" applyAlignment="1" applyProtection="1">
      <alignment horizontal="center" vertical="center"/>
      <protection locked="0"/>
    </xf>
    <xf numFmtId="164" fontId="18" fillId="0" borderId="1" xfId="10" applyNumberFormat="1" applyFont="1" applyBorder="1" applyAlignment="1" applyProtection="1">
      <alignment horizontal="center" vertical="center" wrapText="1"/>
      <protection locked="0"/>
    </xf>
    <xf numFmtId="164" fontId="18" fillId="0" borderId="3" xfId="10" applyNumberFormat="1" applyFont="1" applyBorder="1" applyAlignment="1" applyProtection="1">
      <alignment horizontal="center" vertical="center" wrapText="1"/>
      <protection locked="0"/>
    </xf>
    <xf numFmtId="4" fontId="19" fillId="0" borderId="5" xfId="13" applyNumberFormat="1" applyFont="1" applyFill="1" applyBorder="1" applyAlignment="1" applyProtection="1">
      <alignment horizontal="center" vertical="center" wrapText="1"/>
      <protection locked="0"/>
    </xf>
    <xf numFmtId="4" fontId="19" fillId="0" borderId="6" xfId="13" applyNumberFormat="1" applyFont="1" applyFill="1" applyBorder="1" applyAlignment="1" applyProtection="1">
      <alignment horizontal="center" vertical="center" wrapText="1"/>
      <protection locked="0"/>
    </xf>
    <xf numFmtId="37" fontId="19" fillId="0" borderId="0" xfId="1" applyNumberFormat="1" applyFont="1" applyAlignment="1" applyProtection="1">
      <alignment horizontal="center" vertical="top"/>
      <protection locked="0"/>
    </xf>
    <xf numFmtId="0" fontId="18" fillId="0" borderId="10" xfId="0" applyFont="1" applyBorder="1" applyAlignment="1" applyProtection="1">
      <alignment horizontal="center" vertical="top" wrapText="1"/>
      <protection locked="0"/>
    </xf>
    <xf numFmtId="0" fontId="19" fillId="0" borderId="2" xfId="0" applyFont="1" applyBorder="1" applyProtection="1">
      <protection locked="0"/>
    </xf>
    <xf numFmtId="0" fontId="19" fillId="0" borderId="8" xfId="0" applyFont="1" applyBorder="1" applyProtection="1">
      <protection locked="0"/>
    </xf>
    <xf numFmtId="0" fontId="19" fillId="0" borderId="4" xfId="0" applyFont="1" applyBorder="1" applyProtection="1">
      <protection locked="0"/>
    </xf>
    <xf numFmtId="0" fontId="19" fillId="0" borderId="16" xfId="0" applyFont="1" applyBorder="1" applyProtection="1">
      <protection locked="0"/>
    </xf>
    <xf numFmtId="0" fontId="18" fillId="0" borderId="16" xfId="0" applyFont="1" applyBorder="1" applyProtection="1">
      <protection locked="0"/>
    </xf>
    <xf numFmtId="0" fontId="18" fillId="0" borderId="2" xfId="0" applyFont="1" applyBorder="1" applyProtection="1">
      <protection locked="0"/>
    </xf>
    <xf numFmtId="0" fontId="18" fillId="0" borderId="4" xfId="0" applyFont="1" applyBorder="1" applyProtection="1">
      <protection locked="0"/>
    </xf>
    <xf numFmtId="2" fontId="19" fillId="0" borderId="0" xfId="0" applyNumberFormat="1" applyFont="1" applyAlignment="1" applyProtection="1">
      <alignment horizontal="center" vertical="top"/>
    </xf>
    <xf numFmtId="0" fontId="19" fillId="0" borderId="0" xfId="0" applyFont="1" applyAlignment="1" applyProtection="1">
      <alignment horizontal="justify"/>
    </xf>
    <xf numFmtId="165" fontId="19" fillId="0" borderId="0" xfId="0" applyNumberFormat="1" applyFont="1" applyAlignment="1" applyProtection="1">
      <alignment horizontal="center" vertical="top"/>
    </xf>
    <xf numFmtId="2" fontId="18" fillId="0" borderId="7" xfId="0" applyNumberFormat="1" applyFont="1" applyBorder="1" applyAlignment="1" applyProtection="1">
      <alignment vertical="top"/>
    </xf>
    <xf numFmtId="2" fontId="18" fillId="0" borderId="7" xfId="0" applyNumberFormat="1" applyFont="1" applyBorder="1" applyAlignment="1" applyProtection="1">
      <alignment horizontal="justify" vertical="top"/>
    </xf>
    <xf numFmtId="2" fontId="19" fillId="0" borderId="1" xfId="0" applyNumberFormat="1" applyFont="1" applyBorder="1" applyAlignment="1" applyProtection="1">
      <alignment horizontal="center" vertical="top" wrapText="1"/>
    </xf>
    <xf numFmtId="0" fontId="19" fillId="0" borderId="1" xfId="0" applyFont="1" applyBorder="1" applyAlignment="1" applyProtection="1">
      <alignment horizontal="justify" vertical="top" wrapText="1"/>
    </xf>
    <xf numFmtId="0" fontId="19" fillId="0" borderId="1" xfId="0" applyFont="1" applyBorder="1" applyAlignment="1" applyProtection="1">
      <alignment horizontal="center" vertical="top" wrapText="1"/>
    </xf>
    <xf numFmtId="165" fontId="19" fillId="0" borderId="1" xfId="0" applyNumberFormat="1" applyFont="1" applyBorder="1" applyAlignment="1" applyProtection="1">
      <alignment horizontal="center" vertical="top" wrapText="1"/>
    </xf>
    <xf numFmtId="0" fontId="19" fillId="0" borderId="5" xfId="6" applyFont="1" applyBorder="1" applyAlignment="1" applyProtection="1">
      <alignment horizontal="center" vertical="top" wrapText="1"/>
    </xf>
    <xf numFmtId="0" fontId="19" fillId="0" borderId="5" xfId="6" applyFont="1" applyBorder="1" applyAlignment="1" applyProtection="1">
      <alignment horizontal="center" vertical="center" wrapText="1"/>
    </xf>
    <xf numFmtId="165" fontId="19" fillId="0" borderId="5" xfId="0" applyNumberFormat="1" applyFont="1" applyBorder="1" applyAlignment="1" applyProtection="1">
      <alignment horizontal="center" vertical="top" wrapText="1"/>
    </xf>
    <xf numFmtId="0" fontId="19" fillId="0" borderId="8" xfId="0" applyFont="1" applyBorder="1" applyAlignment="1" applyProtection="1">
      <alignment horizontal="center" vertical="top" wrapText="1"/>
    </xf>
    <xf numFmtId="0" fontId="19" fillId="0" borderId="5" xfId="0" applyFont="1" applyBorder="1" applyAlignment="1" applyProtection="1">
      <alignment horizontal="center" vertical="center" wrapText="1"/>
    </xf>
    <xf numFmtId="165" fontId="19" fillId="0" borderId="5" xfId="0" applyNumberFormat="1" applyFont="1" applyBorder="1" applyAlignment="1" applyProtection="1">
      <alignment horizontal="center" vertical="center" wrapText="1"/>
    </xf>
    <xf numFmtId="0" fontId="19" fillId="0" borderId="5" xfId="0" applyFont="1" applyFill="1" applyBorder="1" applyAlignment="1" applyProtection="1">
      <alignment horizontal="justify" vertical="top" wrapText="1"/>
    </xf>
    <xf numFmtId="0" fontId="19" fillId="0" borderId="9" xfId="0" applyFont="1" applyBorder="1" applyAlignment="1" applyProtection="1">
      <alignment horizontal="justify" vertical="top" wrapText="1"/>
    </xf>
    <xf numFmtId="0" fontId="19" fillId="0" borderId="10" xfId="0" applyFont="1" applyBorder="1" applyAlignment="1" applyProtection="1">
      <alignment horizontal="center" vertical="top" wrapText="1"/>
    </xf>
    <xf numFmtId="2" fontId="19" fillId="0" borderId="3" xfId="0" applyNumberFormat="1" applyFont="1" applyBorder="1" applyAlignment="1" applyProtection="1">
      <alignment horizontal="center" vertical="top" wrapText="1"/>
    </xf>
    <xf numFmtId="0" fontId="18" fillId="0" borderId="11" xfId="0" applyFont="1" applyBorder="1" applyAlignment="1" applyProtection="1">
      <alignment horizontal="justify" vertical="center" wrapText="1"/>
    </xf>
    <xf numFmtId="0" fontId="19" fillId="0" borderId="7" xfId="0" applyFont="1" applyBorder="1" applyAlignment="1" applyProtection="1">
      <alignment horizontal="center" vertical="top" wrapText="1"/>
    </xf>
    <xf numFmtId="2" fontId="18" fillId="0" borderId="5" xfId="0" applyNumberFormat="1" applyFont="1" applyBorder="1" applyAlignment="1" applyProtection="1">
      <alignment horizontal="center" vertical="top"/>
    </xf>
    <xf numFmtId="0" fontId="18" fillId="0" borderId="5" xfId="0" applyFont="1" applyBorder="1" applyAlignment="1" applyProtection="1">
      <alignment horizontal="justify" vertical="top"/>
    </xf>
    <xf numFmtId="165" fontId="19" fillId="0" borderId="5" xfId="0" applyNumberFormat="1" applyFont="1" applyBorder="1" applyAlignment="1" applyProtection="1">
      <alignment horizontal="center" vertical="top"/>
    </xf>
    <xf numFmtId="2" fontId="19" fillId="0" borderId="5" xfId="0" applyNumberFormat="1" applyFont="1" applyBorder="1" applyAlignment="1" applyProtection="1">
      <alignment horizontal="center" vertical="top" wrapText="1"/>
    </xf>
    <xf numFmtId="2" fontId="19" fillId="0" borderId="5" xfId="0" applyNumberFormat="1" applyFont="1" applyBorder="1" applyAlignment="1" applyProtection="1">
      <alignment horizontal="center" vertical="top"/>
    </xf>
    <xf numFmtId="164" fontId="19" fillId="0" borderId="5" xfId="1" applyFont="1" applyBorder="1" applyAlignment="1" applyProtection="1">
      <alignment horizontal="center" vertical="top" wrapText="1"/>
    </xf>
    <xf numFmtId="3" fontId="19" fillId="0" borderId="5" xfId="0" applyNumberFormat="1" applyFont="1" applyBorder="1" applyAlignment="1" applyProtection="1">
      <alignment horizontal="center" vertical="top"/>
    </xf>
    <xf numFmtId="165" fontId="18" fillId="0" borderId="5" xfId="0" applyNumberFormat="1" applyFont="1" applyBorder="1" applyAlignment="1" applyProtection="1">
      <alignment horizontal="center" vertical="top"/>
    </xf>
    <xf numFmtId="165" fontId="19" fillId="0" borderId="5" xfId="0" applyNumberFormat="1" applyFont="1" applyFill="1" applyBorder="1" applyAlignment="1" applyProtection="1">
      <alignment horizontal="center" vertical="top" wrapText="1"/>
    </xf>
    <xf numFmtId="0" fontId="19" fillId="0" borderId="5" xfId="0" applyFont="1" applyFill="1" applyBorder="1" applyAlignment="1" applyProtection="1">
      <alignment horizontal="center" vertical="top" wrapText="1"/>
    </xf>
    <xf numFmtId="0" fontId="18" fillId="0" borderId="7" xfId="0" applyFont="1" applyBorder="1" applyAlignment="1" applyProtection="1">
      <alignment horizontal="justify" vertical="top"/>
    </xf>
    <xf numFmtId="2" fontId="19" fillId="0" borderId="0" xfId="0" applyNumberFormat="1" applyFont="1" applyBorder="1" applyAlignment="1" applyProtection="1">
      <alignment horizontal="center" vertical="top" wrapText="1"/>
    </xf>
    <xf numFmtId="0" fontId="18" fillId="0" borderId="0" xfId="0" applyFont="1" applyBorder="1" applyAlignment="1" applyProtection="1">
      <alignment horizontal="justify" vertical="top"/>
    </xf>
    <xf numFmtId="0" fontId="19" fillId="0" borderId="0" xfId="0" applyFont="1" applyBorder="1" applyAlignment="1" applyProtection="1">
      <alignment horizontal="center" vertical="top" wrapText="1"/>
    </xf>
    <xf numFmtId="0" fontId="18" fillId="0" borderId="7" xfId="0" applyFont="1" applyBorder="1" applyAlignment="1" applyProtection="1">
      <alignment horizontal="center" vertical="top" wrapText="1"/>
    </xf>
    <xf numFmtId="165" fontId="18" fillId="0" borderId="7" xfId="0" applyNumberFormat="1" applyFont="1" applyBorder="1" applyAlignment="1" applyProtection="1">
      <alignment horizontal="center" vertical="top" wrapText="1"/>
    </xf>
    <xf numFmtId="0" fontId="18" fillId="0" borderId="2" xfId="0" applyFont="1" applyBorder="1" applyAlignment="1" applyProtection="1">
      <alignment horizontal="justify" vertical="top" wrapText="1"/>
    </xf>
    <xf numFmtId="0" fontId="18" fillId="0" borderId="8" xfId="0" applyFont="1" applyBorder="1" applyAlignment="1" applyProtection="1">
      <alignment horizontal="justify" vertical="top" wrapText="1"/>
    </xf>
    <xf numFmtId="0" fontId="18" fillId="0" borderId="8" xfId="0" applyFont="1" applyBorder="1" applyAlignment="1" applyProtection="1">
      <alignment horizontal="justify" vertical="top"/>
    </xf>
    <xf numFmtId="3" fontId="18" fillId="0" borderId="5" xfId="0" applyNumberFormat="1" applyFont="1" applyBorder="1" applyAlignment="1" applyProtection="1">
      <alignment horizontal="justify" vertical="center"/>
    </xf>
    <xf numFmtId="0" fontId="19" fillId="0" borderId="5" xfId="1" applyNumberFormat="1" applyFont="1" applyBorder="1" applyAlignment="1" applyProtection="1">
      <alignment horizontal="center" vertical="top"/>
    </xf>
    <xf numFmtId="0" fontId="19" fillId="0" borderId="0" xfId="0" applyFont="1" applyAlignment="1" applyProtection="1">
      <alignment horizontal="center" vertical="center"/>
    </xf>
    <xf numFmtId="0" fontId="19" fillId="0" borderId="5" xfId="1" applyNumberFormat="1" applyFont="1" applyBorder="1" applyAlignment="1" applyProtection="1">
      <alignment horizontal="center" vertical="top" wrapText="1"/>
    </xf>
    <xf numFmtId="0" fontId="18" fillId="0" borderId="5" xfId="0" applyFont="1" applyBorder="1" applyAlignment="1" applyProtection="1">
      <alignment horizontal="justify" vertical="top" wrapText="1"/>
    </xf>
    <xf numFmtId="0" fontId="19" fillId="0" borderId="5" xfId="0" applyFont="1" applyBorder="1" applyAlignment="1" applyProtection="1">
      <alignment horizontal="justify" vertical="top"/>
    </xf>
    <xf numFmtId="0" fontId="19" fillId="0" borderId="5" xfId="12" applyNumberFormat="1" applyFont="1" applyFill="1" applyBorder="1" applyAlignment="1" applyProtection="1">
      <alignment horizontal="center" vertical="top"/>
    </xf>
    <xf numFmtId="0" fontId="18" fillId="0" borderId="5" xfId="12" applyFont="1" applyFill="1" applyBorder="1" applyAlignment="1" applyProtection="1">
      <alignment horizontal="justify" vertical="center" wrapText="1"/>
    </xf>
    <xf numFmtId="3" fontId="19" fillId="0" borderId="5" xfId="12" applyNumberFormat="1" applyFont="1" applyFill="1" applyBorder="1" applyAlignment="1" applyProtection="1">
      <alignment horizontal="center" vertical="top"/>
    </xf>
    <xf numFmtId="0" fontId="19" fillId="0" borderId="5" xfId="12" applyFont="1" applyFill="1" applyBorder="1" applyAlignment="1" applyProtection="1">
      <alignment horizontal="left" vertical="top"/>
    </xf>
    <xf numFmtId="0" fontId="19" fillId="0" borderId="5" xfId="0" applyFont="1" applyBorder="1" applyAlignment="1" applyProtection="1">
      <alignment horizontal="center" vertical="center"/>
    </xf>
    <xf numFmtId="0" fontId="19" fillId="0" borderId="6" xfId="0" applyFont="1" applyBorder="1" applyAlignment="1" applyProtection="1">
      <alignment horizontal="center" vertical="justify"/>
    </xf>
    <xf numFmtId="0" fontId="18" fillId="0" borderId="5" xfId="4" applyFont="1" applyBorder="1" applyAlignment="1" applyProtection="1">
      <alignment horizontal="left" vertical="center" wrapText="1"/>
    </xf>
    <xf numFmtId="1" fontId="19" fillId="0" borderId="5" xfId="4" applyNumberFormat="1" applyFont="1" applyBorder="1" applyAlignment="1" applyProtection="1">
      <alignment horizontal="center" vertical="center"/>
    </xf>
    <xf numFmtId="0" fontId="19" fillId="0" borderId="5" xfId="4" applyFont="1" applyBorder="1" applyAlignment="1" applyProtection="1">
      <alignment horizontal="center" vertical="center"/>
    </xf>
    <xf numFmtId="0" fontId="19" fillId="0" borderId="5" xfId="4" applyFont="1" applyBorder="1" applyAlignment="1" applyProtection="1">
      <alignment horizontal="left" vertical="center" wrapText="1"/>
    </xf>
    <xf numFmtId="2" fontId="19" fillId="0" borderId="3" xfId="0" applyNumberFormat="1" applyFont="1" applyBorder="1" applyAlignment="1" applyProtection="1">
      <alignment horizontal="center" vertical="top"/>
    </xf>
    <xf numFmtId="0" fontId="19" fillId="0" borderId="3" xfId="0" applyFont="1" applyBorder="1" applyAlignment="1" applyProtection="1">
      <alignment horizontal="center" vertical="top" wrapText="1"/>
    </xf>
    <xf numFmtId="165" fontId="19" fillId="0" borderId="3" xfId="0" applyNumberFormat="1" applyFont="1" applyBorder="1" applyAlignment="1" applyProtection="1">
      <alignment horizontal="center" vertical="top" wrapText="1"/>
    </xf>
    <xf numFmtId="0" fontId="19" fillId="0" borderId="1" xfId="0" applyFont="1" applyBorder="1" applyAlignment="1" applyProtection="1">
      <alignment horizontal="center" vertical="top"/>
    </xf>
    <xf numFmtId="0" fontId="19" fillId="0" borderId="9" xfId="0" applyFont="1" applyBorder="1" applyAlignment="1" applyProtection="1">
      <alignment horizontal="justify" vertical="top"/>
    </xf>
    <xf numFmtId="0" fontId="19" fillId="0" borderId="10" xfId="0" applyFont="1" applyBorder="1" applyAlignment="1" applyProtection="1">
      <alignment horizontal="center" vertical="top"/>
    </xf>
    <xf numFmtId="0" fontId="18" fillId="0" borderId="3" xfId="0" applyFont="1" applyBorder="1" applyAlignment="1" applyProtection="1">
      <alignment horizontal="center" vertical="top"/>
    </xf>
    <xf numFmtId="0" fontId="18" fillId="0" borderId="11" xfId="0" applyFont="1" applyBorder="1" applyAlignment="1" applyProtection="1">
      <alignment horizontal="justify" vertical="top"/>
    </xf>
    <xf numFmtId="0" fontId="18" fillId="0" borderId="7" xfId="0" applyFont="1" applyBorder="1" applyAlignment="1" applyProtection="1">
      <alignment horizontal="center" vertical="top"/>
    </xf>
    <xf numFmtId="0" fontId="18" fillId="0" borderId="0" xfId="0" applyFont="1" applyBorder="1" applyAlignment="1" applyProtection="1">
      <alignment horizontal="center" vertical="top"/>
    </xf>
    <xf numFmtId="2" fontId="18" fillId="0" borderId="0" xfId="0" applyNumberFormat="1" applyFont="1" applyBorder="1" applyAlignment="1" applyProtection="1">
      <alignment vertical="top"/>
    </xf>
    <xf numFmtId="2" fontId="18" fillId="0" borderId="0" xfId="0" applyNumberFormat="1" applyFont="1" applyBorder="1" applyAlignment="1" applyProtection="1">
      <alignment horizontal="justify" vertical="top"/>
    </xf>
    <xf numFmtId="0" fontId="18" fillId="0" borderId="0" xfId="0" applyFont="1" applyBorder="1" applyAlignment="1" applyProtection="1">
      <alignment horizontal="center" vertical="top" wrapText="1"/>
    </xf>
    <xf numFmtId="165" fontId="18" fillId="0" borderId="0" xfId="0" applyNumberFormat="1" applyFont="1" applyBorder="1" applyAlignment="1" applyProtection="1">
      <alignment horizontal="center" vertical="top" wrapText="1"/>
    </xf>
    <xf numFmtId="2" fontId="18" fillId="0" borderId="5" xfId="0" applyNumberFormat="1" applyFont="1" applyBorder="1" applyAlignment="1" applyProtection="1">
      <alignment horizontal="center" vertical="top" wrapText="1"/>
    </xf>
    <xf numFmtId="0" fontId="19" fillId="0" borderId="8" xfId="0" applyFont="1" applyFill="1" applyBorder="1" applyAlignment="1" applyProtection="1">
      <alignment horizontal="justify" vertical="top" wrapText="1"/>
    </xf>
    <xf numFmtId="0" fontId="19" fillId="0" borderId="10" xfId="0" applyFont="1" applyBorder="1" applyAlignment="1" applyProtection="1">
      <alignment horizontal="justify" vertical="top"/>
    </xf>
    <xf numFmtId="0" fontId="18" fillId="0" borderId="0" xfId="12" applyFont="1" applyFill="1" applyBorder="1" applyAlignment="1" applyProtection="1">
      <alignment horizontal="center" vertical="top"/>
    </xf>
    <xf numFmtId="0" fontId="18" fillId="0" borderId="0" xfId="12" applyFont="1" applyFill="1" applyBorder="1" applyAlignment="1" applyProtection="1">
      <alignment horizontal="justify" vertical="top"/>
    </xf>
    <xf numFmtId="2" fontId="18" fillId="0" borderId="0" xfId="0" applyNumberFormat="1" applyFont="1" applyAlignment="1" applyProtection="1">
      <alignment horizontal="left" vertical="top"/>
    </xf>
    <xf numFmtId="2" fontId="18" fillId="0" borderId="7" xfId="12" applyNumberFormat="1" applyFont="1" applyFill="1" applyBorder="1" applyAlignment="1" applyProtection="1">
      <alignment horizontal="justify" vertical="top"/>
    </xf>
    <xf numFmtId="0" fontId="18" fillId="0" borderId="7" xfId="12" applyFont="1" applyFill="1" applyBorder="1" applyAlignment="1" applyProtection="1">
      <alignment horizontal="center" vertical="top" wrapText="1"/>
    </xf>
    <xf numFmtId="165" fontId="18" fillId="0" borderId="7" xfId="12" applyNumberFormat="1" applyFont="1" applyFill="1" applyBorder="1" applyAlignment="1" applyProtection="1">
      <alignment horizontal="center" vertical="top" wrapText="1"/>
    </xf>
    <xf numFmtId="2" fontId="19" fillId="0" borderId="5" xfId="12" applyNumberFormat="1" applyFont="1" applyFill="1" applyBorder="1" applyAlignment="1" applyProtection="1">
      <alignment horizontal="center" vertical="top"/>
    </xf>
    <xf numFmtId="0" fontId="18" fillId="0" borderId="5" xfId="12" applyFont="1" applyFill="1" applyBorder="1" applyAlignment="1" applyProtection="1">
      <alignment horizontal="justify" vertical="top" wrapText="1"/>
    </xf>
    <xf numFmtId="0" fontId="19" fillId="0" borderId="5" xfId="12" applyFont="1" applyFill="1" applyBorder="1" applyAlignment="1" applyProtection="1">
      <alignment horizontal="center" vertical="top"/>
    </xf>
    <xf numFmtId="165" fontId="19" fillId="0" borderId="5" xfId="12" applyNumberFormat="1" applyFont="1" applyFill="1" applyBorder="1" applyAlignment="1" applyProtection="1">
      <alignment horizontal="center" vertical="top"/>
    </xf>
    <xf numFmtId="0" fontId="19" fillId="0" borderId="5" xfId="12" applyFont="1" applyFill="1" applyBorder="1" applyAlignment="1" applyProtection="1">
      <alignment horizontal="center" vertical="top" wrapText="1"/>
    </xf>
    <xf numFmtId="165" fontId="19" fillId="0" borderId="5" xfId="12" applyNumberFormat="1" applyFont="1" applyFill="1" applyBorder="1" applyAlignment="1" applyProtection="1">
      <alignment horizontal="center" vertical="top" wrapText="1"/>
    </xf>
    <xf numFmtId="0" fontId="19" fillId="0" borderId="8" xfId="12" applyFont="1" applyBorder="1" applyAlignment="1" applyProtection="1">
      <alignment horizontal="justify" vertical="top" wrapText="1"/>
    </xf>
    <xf numFmtId="2" fontId="19" fillId="0" borderId="5" xfId="12" applyNumberFormat="1" applyFont="1" applyBorder="1" applyAlignment="1" applyProtection="1">
      <alignment horizontal="center" vertical="top"/>
    </xf>
    <xf numFmtId="3" fontId="18" fillId="0" borderId="5" xfId="12" applyNumberFormat="1" applyFont="1" applyBorder="1" applyAlignment="1" applyProtection="1">
      <alignment horizontal="justify" vertical="center"/>
    </xf>
    <xf numFmtId="165" fontId="19" fillId="0" borderId="5" xfId="12" applyNumberFormat="1" applyFont="1" applyBorder="1" applyAlignment="1" applyProtection="1">
      <alignment horizontal="center" vertical="top"/>
    </xf>
    <xf numFmtId="0" fontId="19" fillId="0" borderId="0" xfId="12" applyFont="1" applyFill="1" applyAlignment="1" applyProtection="1">
      <alignment horizontal="center" vertical="center"/>
    </xf>
    <xf numFmtId="165" fontId="19" fillId="0" borderId="5" xfId="12" applyNumberFormat="1" applyFont="1" applyBorder="1" applyAlignment="1" applyProtection="1">
      <alignment horizontal="center" vertical="top" wrapText="1"/>
    </xf>
    <xf numFmtId="2" fontId="19" fillId="0" borderId="5" xfId="12" applyNumberFormat="1" applyFont="1" applyBorder="1" applyAlignment="1" applyProtection="1">
      <alignment horizontal="center" vertical="top" wrapText="1"/>
    </xf>
    <xf numFmtId="0" fontId="18" fillId="0" borderId="8" xfId="12" applyFont="1" applyBorder="1" applyAlignment="1" applyProtection="1">
      <alignment horizontal="justify" vertical="top" wrapText="1"/>
    </xf>
    <xf numFmtId="0" fontId="18" fillId="0" borderId="5" xfId="12" applyFont="1" applyBorder="1" applyAlignment="1" applyProtection="1">
      <alignment horizontal="justify" vertical="top"/>
    </xf>
    <xf numFmtId="0" fontId="19" fillId="0" borderId="5" xfId="12" applyFont="1" applyBorder="1" applyAlignment="1" applyProtection="1">
      <alignment horizontal="justify" vertical="top" wrapText="1"/>
    </xf>
    <xf numFmtId="0" fontId="19" fillId="0" borderId="0" xfId="12" applyFont="1" applyBorder="1" applyAlignment="1" applyProtection="1">
      <alignment horizontal="justify" vertical="top" wrapText="1"/>
    </xf>
    <xf numFmtId="0" fontId="19" fillId="0" borderId="5" xfId="1" applyNumberFormat="1" applyFont="1" applyFill="1" applyBorder="1" applyAlignment="1" applyProtection="1">
      <alignment horizontal="center" vertical="top" wrapText="1"/>
    </xf>
    <xf numFmtId="0" fontId="19" fillId="0" borderId="5" xfId="12" applyFont="1" applyBorder="1" applyAlignment="1" applyProtection="1">
      <alignment horizontal="center" vertical="top" wrapText="1"/>
    </xf>
    <xf numFmtId="0" fontId="18" fillId="0" borderId="5" xfId="12" applyFont="1" applyBorder="1" applyAlignment="1" applyProtection="1">
      <alignment horizontal="justify" vertical="top" wrapText="1"/>
    </xf>
    <xf numFmtId="0" fontId="19" fillId="0" borderId="5" xfId="3" applyFont="1" applyFill="1" applyBorder="1" applyAlignment="1" applyProtection="1">
      <alignment horizontal="justify" vertical="top"/>
    </xf>
    <xf numFmtId="0" fontId="19" fillId="0" borderId="3" xfId="12" applyNumberFormat="1" applyFont="1" applyFill="1" applyBorder="1" applyAlignment="1" applyProtection="1">
      <alignment horizontal="center" vertical="top"/>
    </xf>
    <xf numFmtId="0" fontId="19" fillId="0" borderId="3" xfId="12" applyFont="1" applyFill="1" applyBorder="1" applyAlignment="1" applyProtection="1">
      <alignment horizontal="justify" vertical="top" wrapText="1"/>
    </xf>
    <xf numFmtId="3" fontId="19" fillId="0" borderId="3" xfId="12" applyNumberFormat="1" applyFont="1" applyFill="1" applyBorder="1" applyAlignment="1" applyProtection="1">
      <alignment horizontal="center" vertical="top"/>
    </xf>
    <xf numFmtId="0" fontId="19" fillId="0" borderId="1" xfId="12" applyFont="1" applyFill="1" applyBorder="1" applyAlignment="1" applyProtection="1">
      <alignment horizontal="center" vertical="top"/>
    </xf>
    <xf numFmtId="0" fontId="19" fillId="0" borderId="10" xfId="12" applyFont="1" applyFill="1" applyBorder="1" applyAlignment="1" applyProtection="1">
      <alignment horizontal="justify" vertical="top"/>
    </xf>
    <xf numFmtId="0" fontId="19" fillId="0" borderId="10" xfId="12" applyFont="1" applyFill="1" applyBorder="1" applyAlignment="1" applyProtection="1">
      <alignment horizontal="center" vertical="top"/>
    </xf>
    <xf numFmtId="0" fontId="18" fillId="0" borderId="3" xfId="12" applyFont="1" applyFill="1" applyBorder="1" applyAlignment="1" applyProtection="1">
      <alignment horizontal="center" vertical="top"/>
    </xf>
    <xf numFmtId="0" fontId="18" fillId="0" borderId="7" xfId="12" applyFont="1" applyFill="1" applyBorder="1" applyAlignment="1" applyProtection="1">
      <alignment horizontal="justify" vertical="top"/>
    </xf>
    <xf numFmtId="0" fontId="18" fillId="0" borderId="7" xfId="12" applyFont="1" applyFill="1" applyBorder="1" applyAlignment="1" applyProtection="1">
      <alignment horizontal="center" vertical="top"/>
    </xf>
    <xf numFmtId="0" fontId="19" fillId="0" borderId="8" xfId="0" applyFont="1" applyBorder="1" applyAlignment="1" applyProtection="1">
      <alignment horizontal="justify" vertical="top"/>
    </xf>
    <xf numFmtId="2" fontId="18" fillId="0" borderId="7" xfId="0" applyNumberFormat="1" applyFont="1" applyBorder="1" applyAlignment="1" applyProtection="1">
      <alignment horizontal="left" vertical="top"/>
    </xf>
    <xf numFmtId="165" fontId="19" fillId="0" borderId="0" xfId="0" applyNumberFormat="1" applyFont="1" applyAlignment="1" applyProtection="1">
      <alignment horizontal="center" vertical="center"/>
    </xf>
    <xf numFmtId="0" fontId="18" fillId="0" borderId="1" xfId="10" applyFont="1" applyBorder="1" applyAlignment="1" applyProtection="1">
      <alignment horizontal="center" vertical="center" wrapText="1"/>
    </xf>
    <xf numFmtId="0" fontId="18" fillId="0" borderId="1" xfId="10" applyFont="1" applyBorder="1" applyAlignment="1" applyProtection="1">
      <alignment horizontal="left" vertical="center" wrapText="1"/>
    </xf>
    <xf numFmtId="0" fontId="18" fillId="0" borderId="3" xfId="10" applyFont="1" applyBorder="1" applyAlignment="1" applyProtection="1">
      <alignment horizontal="center" vertical="center" wrapText="1"/>
    </xf>
    <xf numFmtId="0" fontId="18" fillId="0" borderId="3" xfId="10" applyFont="1" applyBorder="1" applyAlignment="1" applyProtection="1">
      <alignment horizontal="left" vertical="center" wrapText="1"/>
    </xf>
    <xf numFmtId="0" fontId="19" fillId="0" borderId="5" xfId="13" applyFont="1" applyFill="1" applyBorder="1" applyAlignment="1" applyProtection="1">
      <alignment horizontal="center" vertical="top" wrapText="1"/>
    </xf>
    <xf numFmtId="0" fontId="19" fillId="0" borderId="5" xfId="13" applyFont="1" applyFill="1" applyBorder="1" applyAlignment="1" applyProtection="1">
      <alignment vertical="top" wrapText="1"/>
    </xf>
    <xf numFmtId="0" fontId="19" fillId="0" borderId="5" xfId="13" applyFont="1" applyFill="1" applyBorder="1" applyAlignment="1" applyProtection="1">
      <alignment horizontal="center" vertical="center" wrapText="1"/>
    </xf>
    <xf numFmtId="0" fontId="19" fillId="0" borderId="0" xfId="13" applyFont="1" applyFill="1" applyBorder="1" applyAlignment="1" applyProtection="1">
      <alignment horizontal="center" vertical="center" wrapText="1"/>
    </xf>
    <xf numFmtId="0" fontId="19" fillId="0" borderId="5" xfId="13" applyFont="1" applyFill="1" applyBorder="1" applyAlignment="1" applyProtection="1">
      <alignment vertical="center" wrapText="1"/>
    </xf>
    <xf numFmtId="0" fontId="18" fillId="0" borderId="10" xfId="0" applyFont="1" applyBorder="1" applyAlignment="1" applyProtection="1">
      <alignment horizontal="justify" vertical="top"/>
    </xf>
    <xf numFmtId="2" fontId="18" fillId="0" borderId="7" xfId="6" applyNumberFormat="1" applyFont="1" applyBorder="1" applyAlignment="1" applyProtection="1">
      <alignment horizontal="left" vertical="top"/>
    </xf>
    <xf numFmtId="2" fontId="18" fillId="0" borderId="0" xfId="0" applyNumberFormat="1" applyFont="1" applyAlignment="1" applyProtection="1">
      <alignment horizontal="justify" vertical="top"/>
    </xf>
    <xf numFmtId="0" fontId="18" fillId="0" borderId="0" xfId="0" applyNumberFormat="1" applyFont="1" applyAlignment="1" applyProtection="1">
      <alignment horizontal="center" vertical="top"/>
    </xf>
    <xf numFmtId="0" fontId="18" fillId="0" borderId="1" xfId="0" applyFont="1" applyBorder="1" applyAlignment="1" applyProtection="1">
      <alignment horizontal="center" vertical="justify" wrapText="1"/>
    </xf>
    <xf numFmtId="0" fontId="18" fillId="0" borderId="10" xfId="0" applyFont="1" applyBorder="1" applyAlignment="1" applyProtection="1">
      <alignment horizontal="center" vertical="top" wrapText="1"/>
    </xf>
    <xf numFmtId="0" fontId="18" fillId="0" borderId="3" xfId="0" applyFont="1" applyBorder="1" applyAlignment="1" applyProtection="1">
      <alignment horizontal="center" vertical="justify" wrapText="1"/>
    </xf>
    <xf numFmtId="0" fontId="19" fillId="0" borderId="1" xfId="0" applyFont="1" applyBorder="1" applyAlignment="1" applyProtection="1">
      <alignment horizontal="center" vertical="justify"/>
    </xf>
    <xf numFmtId="0" fontId="19" fillId="0" borderId="0" xfId="0" applyFont="1" applyBorder="1" applyProtection="1"/>
    <xf numFmtId="0" fontId="19" fillId="0" borderId="0" xfId="0" applyFont="1" applyBorder="1" applyAlignment="1" applyProtection="1">
      <alignment horizontal="center"/>
    </xf>
    <xf numFmtId="0" fontId="18" fillId="0" borderId="6" xfId="0" applyFont="1" applyBorder="1" applyProtection="1"/>
    <xf numFmtId="0" fontId="19" fillId="0" borderId="5" xfId="0" applyFont="1" applyBorder="1" applyAlignment="1" applyProtection="1">
      <alignment horizontal="center" vertical="justify"/>
    </xf>
    <xf numFmtId="0" fontId="19" fillId="0" borderId="6" xfId="0" applyFont="1" applyBorder="1" applyProtection="1"/>
    <xf numFmtId="164" fontId="19" fillId="0" borderId="6" xfId="0" applyNumberFormat="1" applyFont="1" applyBorder="1" applyProtection="1"/>
    <xf numFmtId="0" fontId="18" fillId="0" borderId="5" xfId="0" applyFont="1" applyBorder="1" applyAlignment="1" applyProtection="1">
      <alignment horizontal="center" vertical="justify"/>
    </xf>
    <xf numFmtId="0" fontId="19" fillId="0" borderId="3" xfId="0" applyFont="1" applyBorder="1" applyAlignment="1" applyProtection="1">
      <alignment horizontal="center" vertical="justify"/>
    </xf>
    <xf numFmtId="0" fontId="19" fillId="0" borderId="7" xfId="0" applyFont="1" applyBorder="1" applyAlignment="1" applyProtection="1">
      <alignment horizontal="center"/>
    </xf>
    <xf numFmtId="0" fontId="18" fillId="0" borderId="13" xfId="0" applyFont="1" applyBorder="1" applyAlignment="1" applyProtection="1">
      <alignment horizontal="center" vertical="justify"/>
    </xf>
    <xf numFmtId="0" fontId="19" fillId="0" borderId="14" xfId="0" applyFont="1" applyBorder="1" applyProtection="1"/>
    <xf numFmtId="0" fontId="19" fillId="0" borderId="15" xfId="0" applyFont="1" applyBorder="1" applyAlignment="1" applyProtection="1">
      <alignment horizontal="center"/>
    </xf>
    <xf numFmtId="0" fontId="19" fillId="0" borderId="15" xfId="0" applyFont="1" applyBorder="1" applyProtection="1"/>
    <xf numFmtId="0" fontId="18" fillId="0" borderId="14" xfId="0" applyFont="1" applyBorder="1" applyProtection="1"/>
    <xf numFmtId="0" fontId="18" fillId="0" borderId="15" xfId="0" applyFont="1" applyBorder="1" applyAlignment="1" applyProtection="1">
      <alignment horizontal="center"/>
    </xf>
    <xf numFmtId="0" fontId="18" fillId="0" borderId="15" xfId="0" applyFont="1" applyBorder="1" applyProtection="1"/>
    <xf numFmtId="0" fontId="19" fillId="0" borderId="9" xfId="0" applyFont="1" applyBorder="1" applyAlignment="1" applyProtection="1">
      <alignment horizontal="center" vertical="justify"/>
    </xf>
    <xf numFmtId="0" fontId="18" fillId="0" borderId="9" xfId="0" applyFont="1" applyBorder="1" applyProtection="1"/>
    <xf numFmtId="0" fontId="18" fillId="0" borderId="10" xfId="0" applyFont="1" applyBorder="1" applyAlignment="1" applyProtection="1">
      <alignment horizontal="center"/>
    </xf>
    <xf numFmtId="0" fontId="18" fillId="0" borderId="10" xfId="0" applyFont="1" applyBorder="1" applyProtection="1"/>
    <xf numFmtId="0" fontId="19" fillId="0" borderId="11" xfId="0" applyFont="1" applyBorder="1" applyAlignment="1" applyProtection="1">
      <alignment horizontal="center" vertical="justify"/>
    </xf>
    <xf numFmtId="0" fontId="18" fillId="0" borderId="11" xfId="0" applyFont="1" applyBorder="1" applyProtection="1"/>
    <xf numFmtId="0" fontId="18" fillId="0" borderId="7" xfId="0" applyFont="1" applyBorder="1" applyAlignment="1" applyProtection="1">
      <alignment horizontal="center"/>
    </xf>
    <xf numFmtId="0" fontId="18" fillId="0" borderId="7" xfId="0" applyFont="1" applyBorder="1" applyProtection="1"/>
    <xf numFmtId="164" fontId="18" fillId="0" borderId="0" xfId="1" applyFont="1" applyAlignment="1" applyProtection="1">
      <alignment vertical="top" wrapText="1"/>
    </xf>
    <xf numFmtId="164" fontId="18" fillId="0" borderId="7" xfId="1" applyFont="1" applyBorder="1" applyAlignment="1" applyProtection="1">
      <alignment vertical="top" wrapText="1"/>
    </xf>
    <xf numFmtId="164" fontId="18" fillId="0" borderId="1" xfId="1" applyFont="1" applyBorder="1" applyAlignment="1" applyProtection="1">
      <alignment horizontal="center" vertical="center" wrapText="1"/>
    </xf>
    <xf numFmtId="164" fontId="18" fillId="0" borderId="3" xfId="1" applyFont="1" applyBorder="1" applyAlignment="1" applyProtection="1">
      <alignment horizontal="center" vertical="center" wrapText="1"/>
    </xf>
    <xf numFmtId="164" fontId="19" fillId="0" borderId="1" xfId="1" applyFont="1" applyBorder="1" applyAlignment="1" applyProtection="1">
      <alignment horizontal="right" vertical="top" wrapText="1"/>
    </xf>
    <xf numFmtId="164" fontId="5" fillId="0" borderId="5" xfId="1" applyFont="1" applyBorder="1" applyAlignment="1" applyProtection="1">
      <alignment horizontal="center" vertical="center"/>
    </xf>
    <xf numFmtId="164" fontId="19" fillId="0" borderId="5" xfId="1" applyFont="1" applyBorder="1" applyAlignment="1" applyProtection="1">
      <alignment vertical="top" wrapText="1"/>
    </xf>
    <xf numFmtId="164" fontId="19" fillId="0" borderId="1" xfId="1" applyFont="1" applyFill="1" applyBorder="1" applyAlignment="1" applyProtection="1">
      <alignment vertical="top" wrapText="1"/>
    </xf>
    <xf numFmtId="164" fontId="18" fillId="0" borderId="3" xfId="1" applyFont="1" applyBorder="1" applyAlignment="1" applyProtection="1">
      <alignment vertical="top" wrapText="1"/>
    </xf>
    <xf numFmtId="164" fontId="19" fillId="0" borderId="5" xfId="1" applyFont="1" applyBorder="1" applyAlignment="1" applyProtection="1">
      <alignment horizontal="right" vertical="top"/>
    </xf>
    <xf numFmtId="164" fontId="19" fillId="0" borderId="5" xfId="1" applyFont="1" applyBorder="1" applyAlignment="1" applyProtection="1">
      <alignment horizontal="right" vertical="top" wrapText="1"/>
    </xf>
    <xf numFmtId="4" fontId="19" fillId="0" borderId="5" xfId="6" applyNumberFormat="1" applyFont="1" applyFill="1" applyBorder="1" applyAlignment="1" applyProtection="1">
      <alignment horizontal="center" vertical="center" wrapText="1"/>
    </xf>
    <xf numFmtId="164" fontId="19" fillId="0" borderId="5" xfId="1" applyFont="1" applyFill="1" applyBorder="1" applyAlignment="1" applyProtection="1">
      <alignment vertical="top" wrapText="1"/>
    </xf>
    <xf numFmtId="164" fontId="19" fillId="0" borderId="1" xfId="1" applyFont="1" applyBorder="1" applyAlignment="1" applyProtection="1">
      <alignment vertical="top" wrapText="1"/>
    </xf>
    <xf numFmtId="164" fontId="18" fillId="0" borderId="0" xfId="1" applyFont="1" applyBorder="1" applyAlignment="1" applyProtection="1">
      <alignment vertical="top" wrapText="1"/>
    </xf>
    <xf numFmtId="164" fontId="18" fillId="0" borderId="7" xfId="1" applyFont="1" applyBorder="1" applyAlignment="1" applyProtection="1">
      <alignment horizontal="right" vertical="top" wrapText="1"/>
    </xf>
    <xf numFmtId="164" fontId="19" fillId="0" borderId="5" xfId="4" applyNumberFormat="1" applyFont="1" applyBorder="1" applyAlignment="1" applyProtection="1">
      <alignment vertical="center"/>
    </xf>
    <xf numFmtId="164" fontId="19" fillId="0" borderId="3" xfId="1" applyFont="1" applyBorder="1" applyAlignment="1" applyProtection="1">
      <alignment vertical="top" wrapText="1"/>
    </xf>
    <xf numFmtId="164" fontId="19" fillId="0" borderId="2" xfId="1" applyFont="1" applyBorder="1" applyAlignment="1" applyProtection="1">
      <alignment horizontal="center" vertical="top"/>
    </xf>
    <xf numFmtId="164" fontId="18" fillId="0" borderId="4" xfId="1" applyFont="1" applyBorder="1" applyAlignment="1" applyProtection="1">
      <alignment horizontal="center" vertical="top"/>
    </xf>
    <xf numFmtId="164" fontId="18" fillId="0" borderId="0" xfId="1" applyFont="1" applyBorder="1" applyAlignment="1" applyProtection="1">
      <alignment horizontal="center" vertical="top"/>
    </xf>
    <xf numFmtId="164" fontId="18" fillId="0" borderId="0" xfId="1" applyFont="1" applyBorder="1" applyAlignment="1" applyProtection="1">
      <alignment horizontal="right" vertical="top" wrapText="1"/>
    </xf>
    <xf numFmtId="164" fontId="18" fillId="0" borderId="0" xfId="1" applyFont="1" applyFill="1" applyBorder="1" applyAlignment="1" applyProtection="1">
      <alignment horizontal="center" vertical="top"/>
    </xf>
    <xf numFmtId="164" fontId="18" fillId="0" borderId="7" xfId="1" applyFont="1" applyFill="1" applyBorder="1" applyAlignment="1" applyProtection="1">
      <alignment horizontal="right" vertical="top" wrapText="1"/>
    </xf>
    <xf numFmtId="164" fontId="18" fillId="0" borderId="1" xfId="1" applyFont="1" applyFill="1" applyBorder="1" applyAlignment="1" applyProtection="1">
      <alignment horizontal="center" vertical="center" wrapText="1"/>
    </xf>
    <xf numFmtId="164" fontId="18" fillId="0" borderId="3" xfId="1" applyFont="1" applyFill="1" applyBorder="1" applyAlignment="1" applyProtection="1">
      <alignment horizontal="center" vertical="center" wrapText="1"/>
    </xf>
    <xf numFmtId="164" fontId="18" fillId="0" borderId="5" xfId="1" applyFont="1" applyFill="1" applyBorder="1" applyAlignment="1" applyProtection="1">
      <alignment horizontal="right" vertical="top"/>
    </xf>
    <xf numFmtId="164" fontId="19" fillId="0" borderId="5" xfId="1" applyFont="1" applyFill="1" applyBorder="1" applyAlignment="1" applyProtection="1">
      <alignment horizontal="right" vertical="top" wrapText="1"/>
    </xf>
    <xf numFmtId="164" fontId="19" fillId="0" borderId="3" xfId="1" applyFont="1" applyFill="1" applyBorder="1" applyAlignment="1" applyProtection="1">
      <alignment horizontal="right" vertical="top" wrapText="1"/>
    </xf>
    <xf numFmtId="164" fontId="19" fillId="0" borderId="2" xfId="1" applyFont="1" applyFill="1" applyBorder="1" applyAlignment="1" applyProtection="1">
      <alignment horizontal="center" vertical="top"/>
    </xf>
    <xf numFmtId="164" fontId="18" fillId="0" borderId="4" xfId="1" applyFont="1" applyFill="1" applyBorder="1" applyAlignment="1" applyProtection="1">
      <alignment horizontal="center" vertical="top"/>
    </xf>
    <xf numFmtId="164" fontId="19" fillId="0" borderId="0" xfId="1" applyFont="1" applyAlignment="1" applyProtection="1">
      <alignment horizontal="right" vertical="center"/>
    </xf>
    <xf numFmtId="164" fontId="18" fillId="0" borderId="1" xfId="10" applyNumberFormat="1" applyFont="1" applyBorder="1" applyAlignment="1" applyProtection="1">
      <alignment vertical="center" wrapText="1"/>
    </xf>
    <xf numFmtId="164" fontId="18" fillId="0" borderId="3" xfId="10" applyNumberFormat="1" applyFont="1" applyBorder="1" applyAlignment="1" applyProtection="1">
      <alignment vertical="center" wrapText="1"/>
    </xf>
    <xf numFmtId="4" fontId="19" fillId="0" borderId="5" xfId="13" applyNumberFormat="1" applyFont="1" applyFill="1" applyBorder="1" applyAlignment="1" applyProtection="1">
      <alignment horizontal="center" vertical="center" wrapText="1"/>
    </xf>
    <xf numFmtId="164" fontId="18" fillId="0" borderId="10" xfId="1" applyFont="1" applyBorder="1" applyProtection="1"/>
    <xf numFmtId="164" fontId="19" fillId="0" borderId="0" xfId="1" applyFont="1" applyAlignment="1" applyProtection="1">
      <alignment horizontal="right" vertical="top"/>
    </xf>
    <xf numFmtId="164" fontId="18" fillId="0" borderId="1" xfId="0" applyNumberFormat="1" applyFont="1" applyBorder="1" applyAlignment="1" applyProtection="1">
      <alignment horizontal="center" vertical="top" wrapText="1"/>
    </xf>
    <xf numFmtId="164" fontId="18" fillId="0" borderId="3" xfId="0" applyNumberFormat="1" applyFont="1" applyBorder="1" applyAlignment="1" applyProtection="1">
      <alignment horizontal="center" vertical="top" wrapText="1"/>
    </xf>
    <xf numFmtId="164" fontId="19" fillId="0" borderId="8" xfId="0" applyNumberFormat="1" applyFont="1" applyBorder="1" applyProtection="1"/>
    <xf numFmtId="164" fontId="19" fillId="0" borderId="5" xfId="0" applyNumberFormat="1" applyFont="1" applyBorder="1" applyProtection="1"/>
    <xf numFmtId="164" fontId="19" fillId="0" borderId="3" xfId="0" applyNumberFormat="1" applyFont="1" applyBorder="1" applyProtection="1"/>
    <xf numFmtId="164" fontId="18" fillId="0" borderId="13" xfId="0" applyNumberFormat="1" applyFont="1" applyBorder="1" applyProtection="1"/>
    <xf numFmtId="164" fontId="18" fillId="0" borderId="16" xfId="0" applyNumberFormat="1" applyFont="1" applyBorder="1" applyProtection="1"/>
    <xf numFmtId="164" fontId="18" fillId="0" borderId="2" xfId="0" applyNumberFormat="1" applyFont="1" applyBorder="1" applyProtection="1"/>
    <xf numFmtId="164" fontId="18" fillId="0" borderId="4" xfId="0" applyNumberFormat="1" applyFont="1" applyBorder="1" applyProtection="1"/>
    <xf numFmtId="0" fontId="5" fillId="0" borderId="0"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164" fontId="5" fillId="0" borderId="0" xfId="1" applyFont="1" applyAlignment="1" applyProtection="1">
      <alignment horizontal="left" vertical="top"/>
      <protection locked="0"/>
    </xf>
    <xf numFmtId="0" fontId="5" fillId="0" borderId="8" xfId="0" applyFont="1" applyFill="1" applyBorder="1" applyAlignment="1" applyProtection="1">
      <alignment vertical="center"/>
      <protection locked="0"/>
    </xf>
    <xf numFmtId="0" fontId="4" fillId="0" borderId="5" xfId="0" applyFont="1" applyFill="1" applyBorder="1" applyAlignment="1" applyProtection="1">
      <alignment horizontal="justify" vertical="center" wrapText="1"/>
    </xf>
    <xf numFmtId="3" fontId="5" fillId="0" borderId="8" xfId="0" applyNumberFormat="1" applyFont="1" applyFill="1" applyBorder="1" applyAlignment="1" applyProtection="1">
      <alignment horizontal="justify" vertical="top" wrapText="1"/>
    </xf>
    <xf numFmtId="0" fontId="5" fillId="0" borderId="3" xfId="0" applyFont="1" applyFill="1" applyBorder="1" applyAlignment="1" applyProtection="1">
      <alignment horizontal="justify" vertical="top" wrapText="1"/>
    </xf>
    <xf numFmtId="2" fontId="4" fillId="0" borderId="5" xfId="0" applyNumberFormat="1" applyFont="1" applyFill="1" applyBorder="1" applyAlignment="1" applyProtection="1">
      <alignment horizontal="center" vertical="top"/>
    </xf>
    <xf numFmtId="0" fontId="5" fillId="0" borderId="6" xfId="0" applyFont="1" applyFill="1" applyBorder="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9" xfId="0" applyFont="1" applyBorder="1" applyProtection="1"/>
    <xf numFmtId="164" fontId="4" fillId="0" borderId="7" xfId="1" applyFont="1" applyBorder="1" applyAlignment="1" applyProtection="1">
      <alignment horizontal="center" vertical="center" wrapText="1"/>
    </xf>
    <xf numFmtId="164" fontId="5" fillId="0" borderId="1" xfId="1" applyFont="1" applyBorder="1" applyAlignment="1" applyProtection="1">
      <alignment horizontal="center" vertical="center" wrapText="1"/>
    </xf>
    <xf numFmtId="4" fontId="5" fillId="0" borderId="5" xfId="6" applyNumberFormat="1" applyFont="1" applyFill="1" applyBorder="1" applyAlignment="1" applyProtection="1">
      <alignment horizontal="right" vertical="center" wrapText="1"/>
    </xf>
    <xf numFmtId="164" fontId="5" fillId="0" borderId="3" xfId="1" applyFont="1" applyBorder="1" applyAlignment="1" applyProtection="1">
      <alignment horizontal="center" vertical="center" wrapText="1"/>
    </xf>
    <xf numFmtId="164" fontId="4" fillId="0" borderId="2" xfId="1" applyFont="1" applyBorder="1" applyAlignment="1" applyProtection="1">
      <alignment horizontal="center" vertical="center"/>
    </xf>
    <xf numFmtId="164" fontId="4" fillId="0" borderId="0" xfId="1" applyFont="1" applyBorder="1" applyAlignment="1" applyProtection="1">
      <alignment horizontal="center" vertical="center" wrapText="1"/>
    </xf>
    <xf numFmtId="164" fontId="5" fillId="0" borderId="5" xfId="1" applyFont="1" applyFill="1" applyBorder="1" applyAlignment="1" applyProtection="1">
      <alignment vertical="center" wrapText="1"/>
    </xf>
    <xf numFmtId="164" fontId="5" fillId="0" borderId="5" xfId="1" applyFont="1" applyFill="1" applyBorder="1" applyAlignment="1" applyProtection="1">
      <alignment horizontal="center" vertical="center" wrapText="1"/>
    </xf>
    <xf numFmtId="164" fontId="5" fillId="0" borderId="0" xfId="1" applyFont="1" applyAlignment="1" applyProtection="1">
      <alignment horizontal="center" vertical="center"/>
    </xf>
    <xf numFmtId="164" fontId="5" fillId="0" borderId="8" xfId="0" applyNumberFormat="1" applyFont="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164" fontId="5" fillId="0" borderId="5" xfId="0" applyNumberFormat="1" applyFont="1" applyBorder="1" applyAlignment="1" applyProtection="1">
      <alignment horizontal="center" vertical="center"/>
    </xf>
    <xf numFmtId="164" fontId="5" fillId="0" borderId="1" xfId="0" applyNumberFormat="1" applyFont="1" applyBorder="1" applyAlignment="1" applyProtection="1">
      <alignment horizontal="center" vertical="center"/>
    </xf>
    <xf numFmtId="164" fontId="4" fillId="0" borderId="13"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4" fillId="0" borderId="4" xfId="0" applyNumberFormat="1" applyFont="1" applyBorder="1" applyAlignment="1" applyProtection="1">
      <alignment horizontal="center" vertical="center"/>
    </xf>
    <xf numFmtId="0" fontId="5" fillId="0" borderId="8" xfId="0" applyFont="1" applyFill="1" applyBorder="1" applyProtection="1">
      <protection locked="0"/>
    </xf>
    <xf numFmtId="0" fontId="5" fillId="0" borderId="10" xfId="0" applyFont="1" applyBorder="1" applyAlignment="1" applyProtection="1">
      <alignment horizontal="center"/>
    </xf>
    <xf numFmtId="0" fontId="5" fillId="0" borderId="5" xfId="0" applyFont="1" applyFill="1" applyBorder="1" applyAlignment="1" applyProtection="1">
      <alignment horizontal="center" vertical="justify"/>
    </xf>
    <xf numFmtId="0" fontId="5" fillId="0" borderId="0" xfId="0" applyFont="1" applyFill="1" applyBorder="1" applyAlignment="1" applyProtection="1">
      <alignment horizontal="center"/>
    </xf>
    <xf numFmtId="0" fontId="5" fillId="0" borderId="0" xfId="0" applyFont="1" applyFill="1" applyBorder="1" applyProtection="1"/>
    <xf numFmtId="164" fontId="4" fillId="0" borderId="1" xfId="1" applyFont="1" applyFill="1" applyBorder="1" applyAlignment="1" applyProtection="1">
      <alignment vertical="top" wrapText="1"/>
    </xf>
    <xf numFmtId="164" fontId="5" fillId="0" borderId="1" xfId="0" applyNumberFormat="1" applyFont="1" applyBorder="1" applyProtection="1"/>
    <xf numFmtId="164" fontId="5" fillId="0" borderId="13" xfId="0" applyNumberFormat="1" applyFont="1" applyFill="1" applyBorder="1" applyProtection="1"/>
    <xf numFmtId="164" fontId="5" fillId="0" borderId="8" xfId="0" applyNumberFormat="1" applyFont="1" applyFill="1" applyBorder="1" applyProtection="1"/>
    <xf numFmtId="0" fontId="5" fillId="0" borderId="0" xfId="0" applyFont="1" applyBorder="1" applyAlignment="1" applyProtection="1">
      <alignment horizontal="center" vertical="top"/>
    </xf>
    <xf numFmtId="165" fontId="5" fillId="0" borderId="0" xfId="0" applyNumberFormat="1" applyFont="1" applyBorder="1" applyAlignment="1" applyProtection="1">
      <alignment horizontal="center" vertical="top"/>
    </xf>
    <xf numFmtId="0" fontId="5" fillId="0" borderId="5" xfId="0" applyFont="1" applyFill="1" applyBorder="1" applyAlignment="1" applyProtection="1">
      <alignment horizontal="center" vertical="top" wrapText="1"/>
    </xf>
    <xf numFmtId="164" fontId="4" fillId="0" borderId="4" xfId="1" applyFont="1" applyBorder="1" applyAlignment="1" applyProtection="1">
      <alignment horizontal="right" vertical="top" wrapText="1"/>
    </xf>
    <xf numFmtId="164" fontId="4" fillId="0" borderId="8" xfId="1" applyFont="1" applyBorder="1" applyAlignment="1" applyProtection="1">
      <alignment horizontal="center" vertical="top"/>
    </xf>
    <xf numFmtId="164" fontId="4" fillId="0" borderId="8" xfId="1" applyFont="1" applyBorder="1" applyAlignment="1" applyProtection="1">
      <alignment horizontal="right" vertical="top" wrapText="1"/>
    </xf>
    <xf numFmtId="165" fontId="5" fillId="0" borderId="0" xfId="0" applyNumberFormat="1" applyFont="1" applyBorder="1" applyAlignment="1" applyProtection="1">
      <alignment horizontal="center" vertical="center"/>
    </xf>
    <xf numFmtId="164" fontId="4" fillId="0" borderId="4" xfId="1" applyFont="1" applyBorder="1" applyAlignment="1" applyProtection="1">
      <alignment vertical="center" wrapText="1"/>
    </xf>
    <xf numFmtId="164" fontId="4" fillId="0" borderId="4" xfId="1" applyFont="1" applyBorder="1" applyAlignment="1" applyProtection="1">
      <alignment horizontal="right" vertical="center" wrapText="1"/>
    </xf>
    <xf numFmtId="164" fontId="4" fillId="0" borderId="8" xfId="1" applyFont="1" applyBorder="1" applyAlignment="1" applyProtection="1">
      <alignment horizontal="center" vertical="center"/>
    </xf>
    <xf numFmtId="164" fontId="4" fillId="0" borderId="8" xfId="1" applyFont="1" applyBorder="1" applyAlignment="1" applyProtection="1">
      <alignment horizontal="right" vertical="center" wrapText="1"/>
    </xf>
    <xf numFmtId="164" fontId="5" fillId="0" borderId="1" xfId="0" applyNumberFormat="1" applyFont="1" applyBorder="1" applyAlignment="1" applyProtection="1">
      <alignment vertical="center"/>
    </xf>
    <xf numFmtId="164" fontId="5" fillId="0" borderId="13" xfId="0" applyNumberFormat="1" applyFont="1" applyBorder="1" applyAlignment="1" applyProtection="1">
      <alignment vertical="center"/>
    </xf>
    <xf numFmtId="164" fontId="4" fillId="0" borderId="2" xfId="0" applyNumberFormat="1" applyFont="1" applyBorder="1" applyAlignment="1" applyProtection="1">
      <alignment vertical="center"/>
    </xf>
    <xf numFmtId="164" fontId="5" fillId="0" borderId="0" xfId="1" applyFont="1" applyBorder="1" applyAlignment="1" applyProtection="1">
      <alignment horizontal="right" vertical="center"/>
    </xf>
    <xf numFmtId="0" fontId="5" fillId="0" borderId="0" xfId="12" applyFont="1" applyFill="1" applyProtection="1">
      <protection locked="0"/>
    </xf>
    <xf numFmtId="0" fontId="8" fillId="0" borderId="0" xfId="12" applyFont="1" applyAlignment="1" applyProtection="1">
      <alignment vertical="top"/>
      <protection locked="0"/>
    </xf>
    <xf numFmtId="164" fontId="4" fillId="0" borderId="5" xfId="1" applyFont="1" applyFill="1" applyBorder="1" applyAlignment="1" applyProtection="1">
      <alignment horizontal="center" vertical="center" wrapText="1"/>
      <protection locked="0"/>
    </xf>
    <xf numFmtId="164" fontId="4" fillId="0" borderId="1" xfId="1" applyFont="1" applyBorder="1" applyAlignment="1" applyProtection="1">
      <alignment horizontal="center" wrapText="1"/>
      <protection locked="0"/>
    </xf>
    <xf numFmtId="164" fontId="4" fillId="0" borderId="3" xfId="1" applyFont="1" applyBorder="1" applyAlignment="1" applyProtection="1">
      <alignment horizontal="center" wrapText="1"/>
      <protection locked="0"/>
    </xf>
    <xf numFmtId="164" fontId="4" fillId="0" borderId="5" xfId="1" applyFont="1" applyBorder="1" applyAlignment="1" applyProtection="1">
      <alignment horizontal="center" wrapText="1"/>
      <protection locked="0"/>
    </xf>
    <xf numFmtId="164" fontId="12" fillId="0" borderId="5" xfId="1" applyFont="1" applyBorder="1" applyProtection="1">
      <protection locked="0"/>
    </xf>
    <xf numFmtId="164" fontId="5" fillId="0" borderId="5" xfId="1" applyFont="1" applyBorder="1" applyAlignment="1" applyProtection="1">
      <alignment horizontal="right" wrapText="1"/>
      <protection locked="0"/>
    </xf>
    <xf numFmtId="164" fontId="12" fillId="0" borderId="1" xfId="1" applyFont="1" applyBorder="1" applyProtection="1">
      <protection locked="0"/>
    </xf>
    <xf numFmtId="164" fontId="11" fillId="0" borderId="3" xfId="1" applyFont="1" applyBorder="1" applyProtection="1">
      <protection locked="0"/>
    </xf>
    <xf numFmtId="43" fontId="5" fillId="0" borderId="0" xfId="12" applyNumberFormat="1" applyFont="1" applyFill="1" applyProtection="1">
      <protection locked="0"/>
    </xf>
    <xf numFmtId="164" fontId="5" fillId="0" borderId="5" xfId="1" applyFont="1" applyBorder="1" applyAlignment="1" applyProtection="1">
      <alignment vertical="top"/>
      <protection locked="0"/>
    </xf>
    <xf numFmtId="164" fontId="5" fillId="0" borderId="5" xfId="1" applyFont="1" applyBorder="1" applyAlignment="1" applyProtection="1">
      <alignment vertical="center"/>
      <protection locked="0"/>
    </xf>
    <xf numFmtId="0" fontId="13" fillId="0" borderId="0" xfId="12" applyFont="1" applyProtection="1">
      <protection locked="0"/>
    </xf>
    <xf numFmtId="164" fontId="5" fillId="0" borderId="0" xfId="2" applyFont="1" applyFill="1" applyBorder="1" applyAlignment="1" applyProtection="1">
      <alignment horizontal="center"/>
      <protection locked="0"/>
    </xf>
    <xf numFmtId="0" fontId="4" fillId="0" borderId="0" xfId="12" applyFont="1" applyBorder="1" applyAlignment="1" applyProtection="1">
      <alignment horizontal="center" vertical="top"/>
    </xf>
    <xf numFmtId="0" fontId="4" fillId="0" borderId="0" xfId="12" applyFont="1" applyBorder="1" applyAlignment="1" applyProtection="1">
      <alignment horizontal="justify" vertical="top"/>
    </xf>
    <xf numFmtId="2" fontId="4" fillId="0" borderId="7" xfId="12" applyNumberFormat="1" applyFont="1" applyFill="1" applyBorder="1" applyAlignment="1" applyProtection="1">
      <alignment vertical="top"/>
    </xf>
    <xf numFmtId="2" fontId="5" fillId="0" borderId="5" xfId="12" applyNumberFormat="1" applyFont="1" applyFill="1" applyBorder="1" applyAlignment="1" applyProtection="1">
      <alignment horizontal="center" vertical="top" wrapText="1"/>
    </xf>
    <xf numFmtId="0" fontId="4" fillId="0" borderId="5" xfId="12" applyFont="1" applyFill="1" applyBorder="1" applyAlignment="1" applyProtection="1">
      <alignment horizontal="left" vertical="top"/>
    </xf>
    <xf numFmtId="3" fontId="5" fillId="0" borderId="5" xfId="12" applyNumberFormat="1" applyFont="1" applyFill="1" applyBorder="1" applyAlignment="1" applyProtection="1">
      <alignment horizontal="justify" vertical="top" wrapText="1"/>
    </xf>
    <xf numFmtId="0" fontId="5" fillId="0" borderId="5" xfId="2" applyNumberFormat="1" applyFont="1" applyFill="1" applyBorder="1" applyAlignment="1" applyProtection="1">
      <alignment horizontal="center" vertical="top" wrapText="1"/>
    </xf>
    <xf numFmtId="0" fontId="5" fillId="0" borderId="5" xfId="3" applyFont="1" applyFill="1" applyBorder="1" applyAlignment="1" applyProtection="1">
      <alignment horizontal="center" vertical="top" wrapText="1"/>
    </xf>
    <xf numFmtId="2" fontId="5" fillId="0" borderId="5" xfId="12" applyNumberFormat="1" applyFont="1" applyFill="1" applyBorder="1" applyAlignment="1" applyProtection="1">
      <alignment horizontal="center" vertical="center" wrapText="1"/>
    </xf>
    <xf numFmtId="0" fontId="4" fillId="0" borderId="8" xfId="12" applyFont="1" applyFill="1" applyBorder="1" applyAlignment="1" applyProtection="1">
      <alignment horizontal="justify" vertical="center"/>
    </xf>
    <xf numFmtId="0" fontId="4" fillId="0" borderId="8" xfId="12" applyFont="1" applyFill="1" applyBorder="1" applyAlignment="1" applyProtection="1">
      <alignment horizontal="center" vertical="center" wrapText="1"/>
    </xf>
    <xf numFmtId="165" fontId="4" fillId="0" borderId="8" xfId="12" applyNumberFormat="1" applyFont="1" applyFill="1" applyBorder="1" applyAlignment="1" applyProtection="1">
      <alignment horizontal="center" vertical="center" wrapText="1"/>
    </xf>
    <xf numFmtId="0" fontId="5" fillId="0" borderId="5" xfId="12" applyFont="1" applyFill="1" applyBorder="1" applyAlignment="1" applyProtection="1">
      <alignment horizontal="justify" vertical="top" wrapText="1"/>
    </xf>
    <xf numFmtId="3" fontId="5" fillId="0" borderId="8" xfId="12" applyNumberFormat="1" applyFont="1" applyFill="1" applyBorder="1" applyAlignment="1" applyProtection="1">
      <alignment horizontal="justify" vertical="top" wrapText="1"/>
    </xf>
    <xf numFmtId="0" fontId="5" fillId="0" borderId="8" xfId="2" applyNumberFormat="1" applyFont="1" applyFill="1" applyBorder="1" applyAlignment="1" applyProtection="1">
      <alignment horizontal="center" vertical="top" wrapText="1"/>
    </xf>
    <xf numFmtId="0" fontId="5" fillId="0" borderId="8" xfId="3" applyFont="1" applyFill="1" applyBorder="1" applyAlignment="1" applyProtection="1">
      <alignment horizontal="center" vertical="top" wrapText="1"/>
    </xf>
    <xf numFmtId="2" fontId="4" fillId="0" borderId="5"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165" fontId="4" fillId="0" borderId="5" xfId="0" applyNumberFormat="1" applyFont="1" applyBorder="1" applyAlignment="1" applyProtection="1">
      <alignment horizontal="center" vertical="center" wrapText="1"/>
    </xf>
    <xf numFmtId="0" fontId="11" fillId="0" borderId="5" xfId="0" applyFont="1" applyBorder="1" applyProtection="1"/>
    <xf numFmtId="0" fontId="12" fillId="0" borderId="5" xfId="0" applyFont="1" applyBorder="1" applyProtection="1"/>
    <xf numFmtId="0" fontId="12" fillId="0" borderId="5" xfId="0" applyFont="1" applyBorder="1" applyAlignment="1" applyProtection="1">
      <alignment horizontal="center"/>
    </xf>
    <xf numFmtId="2" fontId="5" fillId="0" borderId="5" xfId="0" applyNumberFormat="1" applyFont="1" applyBorder="1" applyAlignment="1" applyProtection="1">
      <alignment horizontal="center" vertical="center" wrapText="1"/>
    </xf>
    <xf numFmtId="164" fontId="5" fillId="0" borderId="5" xfId="7" applyFont="1" applyBorder="1" applyAlignment="1" applyProtection="1">
      <alignment horizontal="right" vertical="top"/>
    </xf>
    <xf numFmtId="164" fontId="5" fillId="0" borderId="5" xfId="7" applyFont="1" applyBorder="1" applyAlignment="1" applyProtection="1">
      <alignment horizontal="right" vertical="top" wrapText="1"/>
    </xf>
    <xf numFmtId="0" fontId="5" fillId="0" borderId="5" xfId="0" applyFont="1" applyBorder="1" applyAlignment="1" applyProtection="1">
      <alignment horizontal="center" wrapText="1"/>
    </xf>
    <xf numFmtId="165" fontId="5" fillId="0" borderId="5" xfId="0" applyNumberFormat="1" applyFont="1" applyBorder="1" applyAlignment="1" applyProtection="1">
      <alignment horizontal="center" wrapText="1"/>
    </xf>
    <xf numFmtId="164" fontId="5" fillId="0" borderId="5" xfId="7" applyFont="1" applyBorder="1" applyAlignment="1" applyProtection="1">
      <alignment horizontal="center" vertical="top" wrapText="1"/>
    </xf>
    <xf numFmtId="0" fontId="12" fillId="0" borderId="1" xfId="0" applyFont="1" applyBorder="1" applyProtection="1"/>
    <xf numFmtId="0" fontId="12" fillId="0" borderId="9" xfId="0" applyFont="1" applyBorder="1" applyProtection="1"/>
    <xf numFmtId="0" fontId="12" fillId="0" borderId="10" xfId="0" applyFont="1" applyBorder="1" applyProtection="1"/>
    <xf numFmtId="0" fontId="11" fillId="0" borderId="3" xfId="0" applyFont="1" applyBorder="1" applyProtection="1"/>
    <xf numFmtId="0" fontId="11" fillId="0" borderId="7" xfId="0" applyFont="1" applyBorder="1" applyProtection="1"/>
    <xf numFmtId="0" fontId="5" fillId="0" borderId="5" xfId="12" applyFont="1" applyBorder="1" applyAlignment="1" applyProtection="1">
      <alignment horizontal="justify" vertical="top"/>
    </xf>
    <xf numFmtId="0" fontId="5" fillId="0" borderId="5" xfId="12" applyNumberFormat="1" applyFont="1" applyBorder="1" applyAlignment="1" applyProtection="1">
      <alignment horizontal="center" vertical="top"/>
    </xf>
    <xf numFmtId="3" fontId="5" fillId="0" borderId="5" xfId="12" applyNumberFormat="1" applyFont="1" applyBorder="1" applyAlignment="1" applyProtection="1">
      <alignment vertical="top"/>
    </xf>
    <xf numFmtId="3" fontId="5" fillId="0" borderId="5" xfId="12" applyNumberFormat="1" applyFont="1" applyBorder="1" applyAlignment="1" applyProtection="1">
      <alignment horizontal="justify" vertical="top" wrapText="1"/>
    </xf>
    <xf numFmtId="3" fontId="5" fillId="0" borderId="5" xfId="12" applyNumberFormat="1" applyFont="1" applyBorder="1" applyAlignment="1" applyProtection="1">
      <alignment horizontal="center" vertical="center"/>
    </xf>
    <xf numFmtId="3" fontId="5" fillId="0" borderId="5" xfId="12" applyNumberFormat="1" applyFont="1" applyBorder="1" applyAlignment="1" applyProtection="1">
      <alignment horizontal="center" vertical="top"/>
    </xf>
    <xf numFmtId="0" fontId="5" fillId="0" borderId="0" xfId="12" applyFont="1" applyFill="1" applyBorder="1" applyAlignment="1" applyProtection="1">
      <alignment horizontal="center" vertical="top"/>
    </xf>
    <xf numFmtId="0" fontId="4" fillId="0" borderId="0" xfId="12" applyFont="1" applyFill="1" applyBorder="1" applyAlignment="1" applyProtection="1">
      <alignment horizontal="justify" wrapText="1"/>
    </xf>
    <xf numFmtId="0" fontId="5" fillId="0" borderId="0" xfId="12" applyFont="1" applyBorder="1" applyAlignment="1" applyProtection="1">
      <alignment horizontal="center"/>
    </xf>
    <xf numFmtId="0" fontId="5" fillId="0" borderId="0" xfId="12" applyFont="1" applyFill="1" applyBorder="1" applyAlignment="1" applyProtection="1">
      <alignment horizontal="center"/>
    </xf>
    <xf numFmtId="164" fontId="5" fillId="0" borderId="5" xfId="1" applyFont="1" applyFill="1" applyBorder="1" applyAlignment="1" applyProtection="1">
      <alignment horizontal="right" vertical="top"/>
    </xf>
    <xf numFmtId="164" fontId="4" fillId="0" borderId="5" xfId="1" applyFont="1" applyFill="1" applyBorder="1" applyAlignment="1" applyProtection="1">
      <alignment horizontal="center" vertical="center" wrapText="1"/>
    </xf>
    <xf numFmtId="164" fontId="4" fillId="0" borderId="1" xfId="1" applyFont="1" applyBorder="1" applyAlignment="1" applyProtection="1">
      <alignment horizontal="center" wrapText="1"/>
    </xf>
    <xf numFmtId="164" fontId="4" fillId="0" borderId="3" xfId="1" applyFont="1" applyBorder="1" applyAlignment="1" applyProtection="1">
      <alignment horizontal="center" wrapText="1"/>
    </xf>
    <xf numFmtId="164" fontId="4" fillId="0" borderId="5" xfId="1" applyFont="1" applyBorder="1" applyAlignment="1" applyProtection="1">
      <alignment horizontal="center" wrapText="1"/>
    </xf>
    <xf numFmtId="164" fontId="12" fillId="0" borderId="5" xfId="1" applyFont="1" applyBorder="1" applyProtection="1"/>
    <xf numFmtId="164" fontId="12" fillId="0" borderId="5" xfId="1" applyFont="1" applyBorder="1" applyAlignment="1" applyProtection="1">
      <alignment vertical="top"/>
    </xf>
    <xf numFmtId="164" fontId="12" fillId="0" borderId="1" xfId="1" applyFont="1" applyBorder="1" applyProtection="1"/>
    <xf numFmtId="164" fontId="11" fillId="0" borderId="3" xfId="1" applyFont="1" applyBorder="1" applyProtection="1"/>
    <xf numFmtId="164" fontId="5" fillId="0" borderId="5" xfId="1" applyFont="1" applyBorder="1" applyAlignment="1" applyProtection="1">
      <alignment vertical="top"/>
    </xf>
    <xf numFmtId="164" fontId="5" fillId="0" borderId="5" xfId="1" applyFont="1" applyBorder="1" applyAlignment="1" applyProtection="1">
      <alignment vertical="center"/>
    </xf>
    <xf numFmtId="164" fontId="4" fillId="0" borderId="0" xfId="2" applyFont="1" applyFill="1" applyBorder="1" applyAlignment="1" applyProtection="1">
      <alignment horizontal="center"/>
    </xf>
    <xf numFmtId="2" fontId="5" fillId="0" borderId="6" xfId="0" applyNumberFormat="1" applyFont="1" applyBorder="1" applyProtection="1"/>
    <xf numFmtId="2" fontId="4" fillId="0" borderId="0" xfId="12" applyNumberFormat="1" applyFont="1" applyFill="1" applyBorder="1" applyAlignment="1" applyProtection="1">
      <alignment horizontal="left" vertical="top"/>
    </xf>
    <xf numFmtId="0" fontId="4" fillId="0" borderId="11" xfId="0" applyFont="1" applyBorder="1" applyAlignment="1" applyProtection="1">
      <alignment horizontal="left" vertical="top"/>
    </xf>
    <xf numFmtId="2" fontId="5" fillId="0" borderId="6" xfId="12" applyNumberFormat="1" applyFont="1" applyBorder="1" applyAlignment="1" applyProtection="1">
      <alignment horizontal="center" vertical="top"/>
    </xf>
    <xf numFmtId="0" fontId="5" fillId="0" borderId="5" xfId="0" applyFont="1" applyFill="1" applyBorder="1" applyAlignment="1" applyProtection="1">
      <alignment vertical="top" wrapText="1"/>
    </xf>
    <xf numFmtId="0" fontId="5" fillId="0" borderId="8" xfId="1" applyNumberFormat="1" applyFont="1" applyFill="1" applyBorder="1" applyAlignment="1" applyProtection="1">
      <alignment horizontal="center" vertical="top" wrapText="1"/>
    </xf>
    <xf numFmtId="2" fontId="4" fillId="0" borderId="5" xfId="0" applyNumberFormat="1" applyFont="1" applyBorder="1" applyAlignment="1" applyProtection="1">
      <alignment horizontal="left" vertical="top"/>
    </xf>
    <xf numFmtId="2" fontId="4" fillId="0" borderId="1" xfId="12" applyNumberFormat="1" applyFont="1" applyBorder="1" applyAlignment="1" applyProtection="1">
      <alignment horizontal="center" vertical="center" wrapText="1"/>
    </xf>
    <xf numFmtId="2" fontId="4" fillId="0" borderId="3" xfId="12" applyNumberFormat="1" applyFont="1" applyBorder="1" applyAlignment="1" applyProtection="1">
      <alignment horizontal="center" vertical="center" wrapText="1"/>
    </xf>
    <xf numFmtId="0" fontId="4" fillId="0" borderId="2" xfId="12" applyFont="1" applyBorder="1" applyAlignment="1" applyProtection="1">
      <alignment horizontal="justify" vertical="center" wrapText="1"/>
    </xf>
    <xf numFmtId="0" fontId="5" fillId="0" borderId="4" xfId="12" applyFont="1" applyBorder="1" applyAlignment="1" applyProtection="1">
      <alignment horizontal="justify" vertical="center"/>
    </xf>
    <xf numFmtId="0" fontId="4" fillId="0" borderId="1" xfId="12" applyFont="1" applyBorder="1" applyAlignment="1" applyProtection="1">
      <alignment horizontal="center" vertical="center" wrapText="1"/>
    </xf>
    <xf numFmtId="0" fontId="4" fillId="0" borderId="3" xfId="12" applyFont="1" applyBorder="1" applyAlignment="1" applyProtection="1">
      <alignment horizontal="center" vertical="center" wrapText="1"/>
    </xf>
    <xf numFmtId="165" fontId="4" fillId="0" borderId="2" xfId="12" applyNumberFormat="1" applyFont="1" applyBorder="1" applyAlignment="1" applyProtection="1">
      <alignment horizontal="center" vertical="center" wrapText="1"/>
    </xf>
    <xf numFmtId="165" fontId="4" fillId="0" borderId="4" xfId="12" applyNumberFormat="1" applyFont="1" applyBorder="1" applyAlignment="1" applyProtection="1">
      <alignment horizontal="center" vertical="center" wrapText="1"/>
    </xf>
    <xf numFmtId="2" fontId="18" fillId="0" borderId="1" xfId="0" applyNumberFormat="1" applyFont="1" applyBorder="1" applyAlignment="1" applyProtection="1">
      <alignment horizontal="center" vertical="center" wrapText="1"/>
    </xf>
    <xf numFmtId="2" fontId="18" fillId="0" borderId="3" xfId="0" applyNumberFormat="1"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9" fillId="0" borderId="4" xfId="0" applyFont="1" applyBorder="1" applyAlignment="1" applyProtection="1">
      <alignment horizontal="center" vertical="center"/>
    </xf>
    <xf numFmtId="0" fontId="18" fillId="0" borderId="1"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165" fontId="18" fillId="0" borderId="1" xfId="0" applyNumberFormat="1" applyFont="1" applyBorder="1" applyAlignment="1" applyProtection="1">
      <alignment horizontal="center" vertical="center" wrapText="1"/>
    </xf>
    <xf numFmtId="165" fontId="18" fillId="0" borderId="3" xfId="0" applyNumberFormat="1" applyFont="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2" fontId="4" fillId="0" borderId="3" xfId="0" applyNumberFormat="1" applyFont="1" applyBorder="1" applyAlignment="1" applyProtection="1">
      <alignment horizontal="center" vertical="center" wrapText="1"/>
    </xf>
    <xf numFmtId="0" fontId="4" fillId="0" borderId="2" xfId="0" applyFont="1" applyBorder="1" applyAlignment="1" applyProtection="1">
      <alignment horizontal="justify" vertical="center" wrapText="1"/>
    </xf>
    <xf numFmtId="0" fontId="5" fillId="0" borderId="4" xfId="0" applyFont="1" applyBorder="1" applyAlignment="1" applyProtection="1">
      <alignment horizontal="justify" vertical="center"/>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3" xfId="0" applyFont="1" applyBorder="1" applyAlignment="1" applyProtection="1">
      <alignment horizontal="justify" vertical="center" wrapText="1"/>
    </xf>
    <xf numFmtId="165" fontId="4" fillId="0" borderId="1"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0" fontId="26" fillId="0" borderId="13" xfId="16" applyFont="1" applyBorder="1" applyAlignment="1" applyProtection="1">
      <alignment horizontal="center" vertical="center"/>
    </xf>
    <xf numFmtId="2" fontId="4" fillId="0" borderId="1" xfId="12" applyNumberFormat="1" applyFont="1" applyFill="1" applyBorder="1" applyAlignment="1" applyProtection="1">
      <alignment horizontal="center" vertical="center" wrapText="1"/>
    </xf>
    <xf numFmtId="2" fontId="4" fillId="0" borderId="3" xfId="12" applyNumberFormat="1" applyFont="1" applyFill="1" applyBorder="1" applyAlignment="1" applyProtection="1">
      <alignment horizontal="center" vertical="center" wrapText="1"/>
    </xf>
    <xf numFmtId="0" fontId="4" fillId="0" borderId="2" xfId="12" applyFont="1" applyFill="1" applyBorder="1" applyAlignment="1" applyProtection="1">
      <alignment horizontal="justify" vertical="center" wrapText="1"/>
    </xf>
    <xf numFmtId="0" fontId="5" fillId="0" borderId="4" xfId="12" applyFont="1" applyFill="1" applyBorder="1" applyAlignment="1" applyProtection="1">
      <alignment horizontal="justify" vertical="center"/>
    </xf>
    <xf numFmtId="0" fontId="4" fillId="0" borderId="2" xfId="12" applyFont="1" applyFill="1" applyBorder="1" applyAlignment="1" applyProtection="1">
      <alignment horizontal="center" vertical="center" wrapText="1"/>
    </xf>
    <xf numFmtId="0" fontId="4" fillId="0" borderId="4" xfId="12" applyFont="1" applyFill="1" applyBorder="1" applyAlignment="1" applyProtection="1">
      <alignment horizontal="center" vertical="center" wrapText="1"/>
    </xf>
    <xf numFmtId="165" fontId="4" fillId="0" borderId="2" xfId="12" applyNumberFormat="1" applyFont="1" applyFill="1" applyBorder="1" applyAlignment="1" applyProtection="1">
      <alignment horizontal="center" vertical="center" wrapText="1"/>
    </xf>
    <xf numFmtId="165" fontId="4" fillId="0" borderId="4" xfId="12" applyNumberFormat="1" applyFont="1" applyFill="1" applyBorder="1" applyAlignment="1" applyProtection="1">
      <alignment horizontal="center" vertical="center" wrapText="1"/>
    </xf>
    <xf numFmtId="165" fontId="4" fillId="0" borderId="2" xfId="0" applyNumberFormat="1" applyFont="1" applyBorder="1" applyAlignment="1" applyProtection="1">
      <alignment horizontal="center" vertical="top" wrapText="1"/>
    </xf>
    <xf numFmtId="165" fontId="4" fillId="0" borderId="4" xfId="0" applyNumberFormat="1" applyFont="1" applyBorder="1" applyAlignment="1" applyProtection="1">
      <alignment horizontal="center" vertical="top" wrapText="1"/>
    </xf>
    <xf numFmtId="165" fontId="4" fillId="0" borderId="1" xfId="0" applyNumberFormat="1" applyFont="1" applyBorder="1" applyAlignment="1" applyProtection="1">
      <alignment horizontal="center" vertical="top" wrapText="1"/>
    </xf>
    <xf numFmtId="165" fontId="4" fillId="0" borderId="3" xfId="0" applyNumberFormat="1" applyFont="1" applyBorder="1" applyAlignment="1" applyProtection="1">
      <alignment horizontal="center" vertical="top" wrapText="1"/>
    </xf>
    <xf numFmtId="0" fontId="18" fillId="0" borderId="2" xfId="0" applyFont="1" applyBorder="1" applyAlignment="1" applyProtection="1">
      <alignment horizontal="justify" vertical="center" wrapText="1"/>
    </xf>
    <xf numFmtId="0" fontId="19" fillId="0" borderId="4" xfId="0" applyFont="1" applyBorder="1" applyAlignment="1" applyProtection="1">
      <alignment horizontal="justify" vertical="center"/>
    </xf>
    <xf numFmtId="165" fontId="18" fillId="0" borderId="2" xfId="0" applyNumberFormat="1" applyFont="1" applyBorder="1" applyAlignment="1" applyProtection="1">
      <alignment horizontal="center" vertical="center" wrapText="1"/>
    </xf>
    <xf numFmtId="165" fontId="18" fillId="0" borderId="4" xfId="0" applyNumberFormat="1" applyFont="1" applyBorder="1" applyAlignment="1" applyProtection="1">
      <alignment horizontal="center" vertical="center" wrapText="1"/>
    </xf>
    <xf numFmtId="165" fontId="18" fillId="0" borderId="2" xfId="0" applyNumberFormat="1" applyFont="1" applyBorder="1" applyAlignment="1" applyProtection="1">
      <alignment horizontal="center" vertical="top" wrapText="1"/>
    </xf>
    <xf numFmtId="165" fontId="18" fillId="0" borderId="4" xfId="0" applyNumberFormat="1" applyFont="1" applyBorder="1" applyAlignment="1" applyProtection="1">
      <alignment horizontal="center" vertical="top" wrapText="1"/>
    </xf>
    <xf numFmtId="2" fontId="18" fillId="0" borderId="1" xfId="12" applyNumberFormat="1" applyFont="1" applyFill="1" applyBorder="1" applyAlignment="1" applyProtection="1">
      <alignment horizontal="center" vertical="center" wrapText="1"/>
    </xf>
    <xf numFmtId="2" fontId="18" fillId="0" borderId="3" xfId="12" applyNumberFormat="1" applyFont="1" applyFill="1" applyBorder="1" applyAlignment="1" applyProtection="1">
      <alignment horizontal="center" vertical="center" wrapText="1"/>
    </xf>
    <xf numFmtId="0" fontId="18" fillId="0" borderId="2" xfId="12" applyFont="1" applyFill="1" applyBorder="1" applyAlignment="1" applyProtection="1">
      <alignment horizontal="justify" vertical="center" wrapText="1"/>
    </xf>
    <xf numFmtId="0" fontId="19" fillId="0" borderId="4" xfId="12" applyFont="1" applyFill="1" applyBorder="1" applyAlignment="1" applyProtection="1">
      <alignment horizontal="justify" vertical="center"/>
    </xf>
    <xf numFmtId="0" fontId="18" fillId="0" borderId="2" xfId="12" applyFont="1" applyFill="1" applyBorder="1" applyAlignment="1" applyProtection="1">
      <alignment horizontal="center" vertical="center" wrapText="1"/>
    </xf>
    <xf numFmtId="0" fontId="18" fillId="0" borderId="4" xfId="12" applyFont="1" applyFill="1" applyBorder="1" applyAlignment="1" applyProtection="1">
      <alignment horizontal="center" vertical="center" wrapText="1"/>
    </xf>
    <xf numFmtId="165" fontId="18" fillId="0" borderId="2" xfId="12" applyNumberFormat="1" applyFont="1" applyFill="1" applyBorder="1" applyAlignment="1" applyProtection="1">
      <alignment horizontal="center" vertical="center" wrapText="1"/>
    </xf>
    <xf numFmtId="165" fontId="18" fillId="0" borderId="4" xfId="12" applyNumberFormat="1" applyFont="1" applyFill="1" applyBorder="1" applyAlignment="1" applyProtection="1">
      <alignment horizontal="center" vertical="center" wrapText="1"/>
    </xf>
    <xf numFmtId="0" fontId="18" fillId="0" borderId="1" xfId="0" applyFont="1" applyBorder="1" applyAlignment="1" applyProtection="1">
      <alignment horizontal="justify" vertical="center" wrapText="1"/>
    </xf>
    <xf numFmtId="0" fontId="18" fillId="0" borderId="3" xfId="0" applyFont="1" applyBorder="1" applyAlignment="1" applyProtection="1">
      <alignment horizontal="justify" vertical="center" wrapText="1"/>
    </xf>
    <xf numFmtId="165" fontId="18" fillId="0" borderId="1" xfId="0" applyNumberFormat="1" applyFont="1" applyBorder="1" applyAlignment="1" applyProtection="1">
      <alignment horizontal="center" vertical="top" wrapText="1"/>
    </xf>
    <xf numFmtId="165" fontId="18" fillId="0" borderId="3" xfId="0" applyNumberFormat="1" applyFont="1" applyBorder="1" applyAlignment="1" applyProtection="1">
      <alignment horizontal="center" vertical="top" wrapText="1"/>
    </xf>
    <xf numFmtId="0" fontId="5" fillId="0" borderId="0" xfId="0" applyFont="1" applyAlignment="1" applyProtection="1">
      <alignment horizontal="left" wrapText="1"/>
      <protection locked="0"/>
    </xf>
    <xf numFmtId="0" fontId="5" fillId="0" borderId="6"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6"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9" fillId="0" borderId="0" xfId="4" applyFont="1" applyFill="1" applyBorder="1" applyAlignment="1">
      <alignment horizontal="left" vertical="center"/>
    </xf>
    <xf numFmtId="0" fontId="10" fillId="0" borderId="7" xfId="4" applyFont="1" applyBorder="1" applyAlignment="1">
      <alignment horizontal="center"/>
    </xf>
    <xf numFmtId="0" fontId="9" fillId="0" borderId="0" xfId="4" applyFont="1" applyFill="1" applyBorder="1" applyAlignment="1">
      <alignment horizontal="left" vertical="top"/>
    </xf>
    <xf numFmtId="0" fontId="9" fillId="0" borderId="0" xfId="4" applyFont="1" applyFill="1" applyBorder="1" applyAlignment="1">
      <alignment horizontal="left" vertical="top" wrapText="1"/>
    </xf>
  </cellXfs>
  <cellStyles count="19">
    <cellStyle name="Comma" xfId="1" builtinId="3"/>
    <cellStyle name="Comma 10 3" xfId="14"/>
    <cellStyle name="Comma 2" xfId="2"/>
    <cellStyle name="Comma 2 2" xfId="5"/>
    <cellStyle name="Comma 2 3" xfId="17"/>
    <cellStyle name="Comma 3" xfId="7"/>
    <cellStyle name="Normal" xfId="0" builtinId="0"/>
    <cellStyle name="Normal 10" xfId="15"/>
    <cellStyle name="Normal 14" xfId="9"/>
    <cellStyle name="Normal 2" xfId="6"/>
    <cellStyle name="Normal 2 2" xfId="4"/>
    <cellStyle name="Normal 2 2 2" xfId="16"/>
    <cellStyle name="Normal 2 3" xfId="11"/>
    <cellStyle name="Normal 2 4" xfId="13"/>
    <cellStyle name="Normal 3" xfId="8"/>
    <cellStyle name="Normal 3 2" xfId="18"/>
    <cellStyle name="Normal 4" xfId="10"/>
    <cellStyle name="Normal 5" xfId="12"/>
    <cellStyle name="Normal_Marine Park - Bill of Quantities" xfId="3"/>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J\K1275D%20-%20Minolta%20Investments%20Development%20at%20Rafiki%20Millers\Tender%20Documents\Mechanical%20tender%20docs\Mech%20P&amp;D%20BQ\Section%2011%20-%20Fire%20Protection%20BOQ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Section A - General"/>
      <sheetName val="Section B - Foam System"/>
      <sheetName val="Section C - Pumping System"/>
      <sheetName val="Section D - Sprinkler System "/>
      <sheetName val="Section E -  Hose Reel System"/>
      <sheetName val="Section F - Portable Fire Ex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topLeftCell="A24" zoomScaleNormal="100" zoomScaleSheetLayoutView="100" workbookViewId="0">
      <selection activeCell="E30" sqref="E30"/>
    </sheetView>
  </sheetViews>
  <sheetFormatPr defaultRowHeight="15" x14ac:dyDescent="0.25"/>
  <cols>
    <col min="1" max="1" width="7.140625" style="153" customWidth="1"/>
    <col min="2" max="2" width="52.5703125" style="134" customWidth="1"/>
    <col min="3" max="3" width="5.7109375" style="137" bestFit="1" customWidth="1"/>
    <col min="4" max="4" width="7" style="154" bestFit="1" customWidth="1"/>
    <col min="5" max="5" width="15.85546875" style="132" bestFit="1" customWidth="1"/>
    <col min="6" max="6" width="15.85546875" style="163" customWidth="1"/>
    <col min="7" max="7" width="9.140625" style="123"/>
    <col min="8" max="8" width="14" style="123" bestFit="1" customWidth="1"/>
    <col min="9" max="16384" width="9.140625" style="123"/>
  </cols>
  <sheetData>
    <row r="1" spans="1:6" x14ac:dyDescent="0.25">
      <c r="A1" s="133"/>
      <c r="C1" s="133"/>
      <c r="D1" s="133"/>
      <c r="E1" s="122"/>
      <c r="F1" s="155"/>
    </row>
    <row r="2" spans="1:6" x14ac:dyDescent="0.25">
      <c r="A2" s="135" t="s">
        <v>244</v>
      </c>
      <c r="B2" s="136"/>
      <c r="D2" s="137"/>
      <c r="E2" s="124"/>
      <c r="F2" s="156"/>
    </row>
    <row r="3" spans="1:6" x14ac:dyDescent="0.25">
      <c r="A3" s="999" t="s">
        <v>0</v>
      </c>
      <c r="B3" s="1001" t="s">
        <v>1</v>
      </c>
      <c r="C3" s="1003" t="s">
        <v>4</v>
      </c>
      <c r="D3" s="1005" t="s">
        <v>5</v>
      </c>
      <c r="E3" s="125" t="s">
        <v>2</v>
      </c>
      <c r="F3" s="157" t="s">
        <v>6</v>
      </c>
    </row>
    <row r="4" spans="1:6" x14ac:dyDescent="0.25">
      <c r="A4" s="1000"/>
      <c r="B4" s="1002"/>
      <c r="C4" s="1004"/>
      <c r="D4" s="1006"/>
      <c r="E4" s="126" t="s">
        <v>3</v>
      </c>
      <c r="F4" s="158" t="s">
        <v>3</v>
      </c>
    </row>
    <row r="5" spans="1:6" x14ac:dyDescent="0.25">
      <c r="A5" s="138"/>
      <c r="B5" s="139"/>
      <c r="C5" s="138"/>
      <c r="D5" s="138"/>
      <c r="E5" s="127"/>
      <c r="F5" s="159"/>
    </row>
    <row r="6" spans="1:6" ht="28.5" x14ac:dyDescent="0.25">
      <c r="A6" s="138"/>
      <c r="B6" s="139" t="s">
        <v>87</v>
      </c>
      <c r="C6" s="138"/>
      <c r="D6" s="138"/>
      <c r="E6" s="127"/>
      <c r="F6" s="159"/>
    </row>
    <row r="7" spans="1:6" ht="42.75" x14ac:dyDescent="0.25">
      <c r="A7" s="138"/>
      <c r="B7" s="139" t="s">
        <v>88</v>
      </c>
      <c r="C7" s="138"/>
      <c r="D7" s="138"/>
      <c r="E7" s="127"/>
      <c r="F7" s="159"/>
    </row>
    <row r="8" spans="1:6" x14ac:dyDescent="0.25">
      <c r="A8" s="138"/>
      <c r="B8" s="140"/>
      <c r="C8" s="138"/>
      <c r="D8" s="138"/>
      <c r="E8" s="127"/>
      <c r="F8" s="159"/>
    </row>
    <row r="9" spans="1:6" ht="45" x14ac:dyDescent="0.25">
      <c r="A9" s="141" t="s">
        <v>8</v>
      </c>
      <c r="B9" s="140" t="s">
        <v>136</v>
      </c>
      <c r="C9" s="138">
        <v>1</v>
      </c>
      <c r="D9" s="138" t="s">
        <v>80</v>
      </c>
      <c r="E9" s="128"/>
      <c r="F9" s="159">
        <f>E9*$C9</f>
        <v>0</v>
      </c>
    </row>
    <row r="10" spans="1:6" x14ac:dyDescent="0.25">
      <c r="A10" s="141"/>
      <c r="B10" s="140"/>
      <c r="C10" s="138"/>
      <c r="D10" s="142"/>
      <c r="E10" s="128"/>
      <c r="F10" s="159">
        <f t="shared" ref="F10:F22" si="0">E10*$C10</f>
        <v>0</v>
      </c>
    </row>
    <row r="11" spans="1:6" ht="30" x14ac:dyDescent="0.25">
      <c r="A11" s="141" t="s">
        <v>11</v>
      </c>
      <c r="B11" s="140" t="s">
        <v>137</v>
      </c>
      <c r="C11" s="138">
        <v>1</v>
      </c>
      <c r="D11" s="138" t="s">
        <v>80</v>
      </c>
      <c r="E11" s="128"/>
      <c r="F11" s="159">
        <f t="shared" si="0"/>
        <v>0</v>
      </c>
    </row>
    <row r="12" spans="1:6" x14ac:dyDescent="0.25">
      <c r="A12" s="141"/>
      <c r="B12" s="140"/>
      <c r="C12" s="138"/>
      <c r="D12" s="142"/>
      <c r="E12" s="128"/>
      <c r="F12" s="159">
        <f t="shared" si="0"/>
        <v>0</v>
      </c>
    </row>
    <row r="13" spans="1:6" ht="45" x14ac:dyDescent="0.25">
      <c r="A13" s="141" t="s">
        <v>13</v>
      </c>
      <c r="B13" s="140" t="s">
        <v>138</v>
      </c>
      <c r="C13" s="138">
        <v>1</v>
      </c>
      <c r="D13" s="138" t="s">
        <v>80</v>
      </c>
      <c r="E13" s="128"/>
      <c r="F13" s="159">
        <f t="shared" si="0"/>
        <v>0</v>
      </c>
    </row>
    <row r="14" spans="1:6" x14ac:dyDescent="0.25">
      <c r="A14" s="141"/>
      <c r="B14" s="140"/>
      <c r="C14" s="138"/>
      <c r="D14" s="138"/>
      <c r="E14" s="128"/>
      <c r="F14" s="159"/>
    </row>
    <row r="15" spans="1:6" ht="30" x14ac:dyDescent="0.25">
      <c r="A15" s="141" t="s">
        <v>15</v>
      </c>
      <c r="B15" s="140" t="s">
        <v>89</v>
      </c>
      <c r="C15" s="138">
        <v>1</v>
      </c>
      <c r="D15" s="138" t="s">
        <v>80</v>
      </c>
      <c r="E15" s="128"/>
      <c r="F15" s="159">
        <f t="shared" si="0"/>
        <v>0</v>
      </c>
    </row>
    <row r="16" spans="1:6" x14ac:dyDescent="0.25">
      <c r="A16" s="141"/>
      <c r="B16" s="140"/>
      <c r="C16" s="138"/>
      <c r="D16" s="142"/>
      <c r="E16" s="128"/>
      <c r="F16" s="159"/>
    </row>
    <row r="17" spans="1:6" ht="45" x14ac:dyDescent="0.25">
      <c r="A17" s="141" t="s">
        <v>17</v>
      </c>
      <c r="B17" s="140" t="s">
        <v>139</v>
      </c>
      <c r="C17" s="138">
        <v>1</v>
      </c>
      <c r="D17" s="138" t="s">
        <v>80</v>
      </c>
      <c r="E17" s="128"/>
      <c r="F17" s="159">
        <f t="shared" si="0"/>
        <v>0</v>
      </c>
    </row>
    <row r="18" spans="1:6" x14ac:dyDescent="0.25">
      <c r="A18" s="141"/>
      <c r="B18" s="140"/>
      <c r="C18" s="138"/>
      <c r="D18" s="138"/>
      <c r="E18" s="128"/>
      <c r="F18" s="159"/>
    </row>
    <row r="19" spans="1:6" ht="45" x14ac:dyDescent="0.25">
      <c r="A19" s="141" t="s">
        <v>18</v>
      </c>
      <c r="B19" s="140" t="s">
        <v>90</v>
      </c>
      <c r="C19" s="138">
        <v>1</v>
      </c>
      <c r="D19" s="138" t="s">
        <v>80</v>
      </c>
      <c r="E19" s="128"/>
      <c r="F19" s="159">
        <f>E19*$C19</f>
        <v>0</v>
      </c>
    </row>
    <row r="20" spans="1:6" ht="60" x14ac:dyDescent="0.25">
      <c r="A20" s="141"/>
      <c r="B20" s="140" t="s">
        <v>385</v>
      </c>
      <c r="C20" s="138"/>
      <c r="D20" s="138"/>
      <c r="E20" s="128"/>
      <c r="F20" s="159"/>
    </row>
    <row r="21" spans="1:6" x14ac:dyDescent="0.25">
      <c r="A21" s="141"/>
      <c r="B21" s="140"/>
      <c r="C21" s="138"/>
      <c r="D21" s="138"/>
      <c r="E21" s="128"/>
      <c r="F21" s="159"/>
    </row>
    <row r="22" spans="1:6" ht="45" x14ac:dyDescent="0.25">
      <c r="A22" s="141" t="s">
        <v>19</v>
      </c>
      <c r="B22" s="140" t="s">
        <v>91</v>
      </c>
      <c r="C22" s="138">
        <v>1</v>
      </c>
      <c r="D22" s="138" t="s">
        <v>80</v>
      </c>
      <c r="E22" s="128"/>
      <c r="F22" s="159">
        <f t="shared" si="0"/>
        <v>0</v>
      </c>
    </row>
    <row r="23" spans="1:6" x14ac:dyDescent="0.25">
      <c r="A23" s="138"/>
      <c r="B23" s="140"/>
      <c r="C23" s="138"/>
      <c r="D23" s="138"/>
      <c r="E23" s="127"/>
      <c r="F23" s="159"/>
    </row>
    <row r="24" spans="1:6" x14ac:dyDescent="0.25">
      <c r="A24" s="138"/>
      <c r="B24" s="140"/>
      <c r="C24" s="138"/>
      <c r="D24" s="138"/>
      <c r="E24" s="127"/>
      <c r="F24" s="159"/>
    </row>
    <row r="25" spans="1:6" x14ac:dyDescent="0.25">
      <c r="A25" s="138"/>
      <c r="B25" s="140"/>
      <c r="C25" s="138"/>
      <c r="D25" s="138"/>
      <c r="E25" s="127"/>
      <c r="F25" s="159"/>
    </row>
    <row r="26" spans="1:6" x14ac:dyDescent="0.25">
      <c r="A26" s="138"/>
      <c r="B26" s="140"/>
      <c r="C26" s="138"/>
      <c r="D26" s="138"/>
      <c r="E26" s="127"/>
      <c r="F26" s="159"/>
    </row>
    <row r="27" spans="1:6" x14ac:dyDescent="0.25">
      <c r="A27" s="138"/>
      <c r="B27" s="140"/>
      <c r="C27" s="138"/>
      <c r="D27" s="138"/>
      <c r="E27" s="127"/>
      <c r="F27" s="159"/>
    </row>
    <row r="28" spans="1:6" x14ac:dyDescent="0.25">
      <c r="A28" s="138"/>
      <c r="B28" s="140"/>
      <c r="C28" s="138"/>
      <c r="D28" s="138"/>
      <c r="E28" s="127"/>
      <c r="F28" s="159"/>
    </row>
    <row r="29" spans="1:6" x14ac:dyDescent="0.25">
      <c r="A29" s="138"/>
      <c r="B29" s="140"/>
      <c r="C29" s="138"/>
      <c r="D29" s="138"/>
      <c r="E29" s="127"/>
      <c r="F29" s="159"/>
    </row>
    <row r="30" spans="1:6" x14ac:dyDescent="0.25">
      <c r="A30" s="138"/>
      <c r="B30" s="140"/>
      <c r="C30" s="138"/>
      <c r="D30" s="138"/>
      <c r="E30" s="127"/>
      <c r="F30" s="159"/>
    </row>
    <row r="31" spans="1:6" x14ac:dyDescent="0.25">
      <c r="A31" s="138"/>
      <c r="B31" s="140"/>
      <c r="C31" s="138"/>
      <c r="D31" s="138"/>
      <c r="E31" s="127"/>
      <c r="F31" s="159"/>
    </row>
    <row r="32" spans="1:6" x14ac:dyDescent="0.25">
      <c r="A32" s="138"/>
      <c r="B32" s="140"/>
      <c r="C32" s="138"/>
      <c r="D32" s="138"/>
      <c r="E32" s="127"/>
      <c r="F32" s="159"/>
    </row>
    <row r="33" spans="1:6" x14ac:dyDescent="0.25">
      <c r="A33" s="138"/>
      <c r="B33" s="140"/>
      <c r="C33" s="138"/>
      <c r="D33" s="138"/>
      <c r="E33" s="127"/>
      <c r="F33" s="159"/>
    </row>
    <row r="34" spans="1:6" x14ac:dyDescent="0.25">
      <c r="A34" s="143"/>
      <c r="B34" s="144"/>
      <c r="C34" s="145"/>
      <c r="D34" s="145"/>
      <c r="E34" s="129"/>
      <c r="F34" s="160"/>
    </row>
    <row r="35" spans="1:6" x14ac:dyDescent="0.25">
      <c r="A35" s="146"/>
      <c r="B35" s="147" t="s">
        <v>92</v>
      </c>
      <c r="C35" s="148"/>
      <c r="D35" s="148"/>
      <c r="E35" s="130"/>
      <c r="F35" s="161">
        <f>SUM(F5:F34)</f>
        <v>0</v>
      </c>
    </row>
    <row r="36" spans="1:6" x14ac:dyDescent="0.25">
      <c r="A36" s="149"/>
      <c r="B36" s="150"/>
      <c r="C36" s="151"/>
      <c r="D36" s="152"/>
      <c r="E36" s="131"/>
      <c r="F36" s="162"/>
    </row>
    <row r="37" spans="1:6" x14ac:dyDescent="0.25">
      <c r="A37" s="149"/>
      <c r="B37" s="150"/>
      <c r="C37" s="151"/>
      <c r="D37" s="152"/>
      <c r="E37" s="131"/>
      <c r="F37" s="162"/>
    </row>
    <row r="38" spans="1:6" x14ac:dyDescent="0.25">
      <c r="A38" s="149"/>
      <c r="B38" s="150"/>
      <c r="C38" s="151"/>
      <c r="D38" s="152"/>
      <c r="E38" s="131"/>
      <c r="F38" s="162"/>
    </row>
    <row r="39" spans="1:6" x14ac:dyDescent="0.25">
      <c r="A39" s="149"/>
      <c r="B39" s="150"/>
      <c r="C39" s="151"/>
      <c r="D39" s="152"/>
      <c r="E39" s="131"/>
      <c r="F39" s="162"/>
    </row>
  </sheetData>
  <sheetProtection algorithmName="SHA-512" hashValue="7D/I2VMrHSEU2KuZzugxJdlruZ6UbfPgOsAcGJGeSrcede8do6rN5V9mzvqW86edu3Jx21RecUGdKA+MPegS5g==" saltValue="UnOT2oUQrnW3LPyvqqhWyw==" spinCount="100000" sheet="1" objects="1" scenarios="1"/>
  <mergeCells count="4">
    <mergeCell ref="A3:A4"/>
    <mergeCell ref="B3:B4"/>
    <mergeCell ref="C3:C4"/>
    <mergeCell ref="D3:D4"/>
  </mergeCells>
  <pageMargins left="0.45" right="0.45" top="1.0125" bottom="0.75" header="0.3" footer="0.3"/>
  <pageSetup paperSize="9" scale="90" firstPageNumber="4" orientation="portrait" useFirstPageNumber="1" r:id="rId1"/>
  <headerFooter>
    <oddHeader>&amp;C&amp;"Times New Roman,Bold"PROPOSED HOUSING SCHEME ON PLOT LR NO. KAJIADO/KITENGELA/6242 IN KITENGELA, KAJIADO COUNTY
BILL OF QUANTITIES FOR MECHANICAL SERVICES
GENERAL ITEMS</oddHeader>
    <oddFooter>&amp;C&amp;"Times New Roman,Regular"E/&amp;P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view="pageBreakPreview" topLeftCell="A233" zoomScale="96" zoomScaleNormal="100" zoomScaleSheetLayoutView="96" zoomScalePageLayoutView="87" workbookViewId="0">
      <selection activeCell="E186" sqref="E186:E233"/>
    </sheetView>
  </sheetViews>
  <sheetFormatPr defaultRowHeight="15" x14ac:dyDescent="0.25"/>
  <cols>
    <col min="1" max="1" width="7.140625" style="384" customWidth="1"/>
    <col min="2" max="2" width="81" style="314" customWidth="1"/>
    <col min="3" max="3" width="5.5703125" style="229" bestFit="1" customWidth="1"/>
    <col min="4" max="4" width="7" style="230" bestFit="1" customWidth="1"/>
    <col min="5" max="5" width="11.140625" style="198" bestFit="1" customWidth="1"/>
    <col min="6" max="6" width="15.7109375" style="921" bestFit="1" customWidth="1"/>
    <col min="7" max="9" width="9.140625" style="220"/>
    <col min="10" max="16384" width="9.140625" style="166"/>
  </cols>
  <sheetData>
    <row r="1" spans="1:6" x14ac:dyDescent="0.25">
      <c r="A1" s="227" t="s">
        <v>345</v>
      </c>
      <c r="B1" s="228"/>
      <c r="C1" s="371"/>
      <c r="D1" s="913"/>
      <c r="E1" s="165"/>
      <c r="F1" s="914"/>
    </row>
    <row r="2" spans="1:6" x14ac:dyDescent="0.25">
      <c r="A2" s="1015" t="s">
        <v>0</v>
      </c>
      <c r="B2" s="1017" t="s">
        <v>1</v>
      </c>
      <c r="C2" s="1019" t="s">
        <v>4</v>
      </c>
      <c r="D2" s="1021" t="s">
        <v>5</v>
      </c>
      <c r="E2" s="167" t="s">
        <v>2</v>
      </c>
      <c r="F2" s="157" t="s">
        <v>6</v>
      </c>
    </row>
    <row r="3" spans="1:6" x14ac:dyDescent="0.25">
      <c r="A3" s="1016"/>
      <c r="B3" s="1018"/>
      <c r="C3" s="1020"/>
      <c r="D3" s="1022"/>
      <c r="E3" s="168" t="s">
        <v>3</v>
      </c>
      <c r="F3" s="158" t="s">
        <v>3</v>
      </c>
    </row>
    <row r="4" spans="1:6" x14ac:dyDescent="0.25">
      <c r="A4" s="231"/>
      <c r="B4" s="232"/>
      <c r="C4" s="233"/>
      <c r="D4" s="234"/>
      <c r="E4" s="169"/>
      <c r="F4" s="386"/>
    </row>
    <row r="5" spans="1:6" x14ac:dyDescent="0.25">
      <c r="A5" s="235" t="s">
        <v>7</v>
      </c>
      <c r="B5" s="236" t="s">
        <v>473</v>
      </c>
      <c r="C5" s="237"/>
      <c r="D5" s="238"/>
      <c r="E5" s="171"/>
      <c r="F5" s="829"/>
    </row>
    <row r="6" spans="1:6" x14ac:dyDescent="0.25">
      <c r="A6" s="235"/>
      <c r="B6" s="236"/>
      <c r="C6" s="237"/>
      <c r="D6" s="238"/>
      <c r="E6" s="171"/>
      <c r="F6" s="829"/>
    </row>
    <row r="7" spans="1:6" x14ac:dyDescent="0.25">
      <c r="A7" s="241"/>
      <c r="B7" s="242"/>
      <c r="C7" s="245"/>
      <c r="D7" s="258"/>
      <c r="E7" s="178"/>
      <c r="F7" s="392"/>
    </row>
    <row r="8" spans="1:6" ht="30" x14ac:dyDescent="0.25">
      <c r="A8" s="241" t="s">
        <v>8</v>
      </c>
      <c r="B8" s="242" t="s">
        <v>474</v>
      </c>
      <c r="C8" s="245"/>
      <c r="D8" s="258"/>
      <c r="E8" s="178"/>
      <c r="F8" s="392">
        <v>35400</v>
      </c>
    </row>
    <row r="9" spans="1:6" x14ac:dyDescent="0.25">
      <c r="A9" s="253"/>
      <c r="B9" s="242"/>
      <c r="C9" s="245"/>
      <c r="D9" s="245"/>
      <c r="E9" s="176"/>
      <c r="F9" s="390"/>
    </row>
    <row r="10" spans="1:6" x14ac:dyDescent="0.25">
      <c r="A10" s="243"/>
      <c r="B10" s="242"/>
      <c r="C10" s="245"/>
      <c r="D10" s="245"/>
      <c r="E10" s="176"/>
      <c r="F10" s="390"/>
    </row>
    <row r="11" spans="1:6" x14ac:dyDescent="0.25">
      <c r="A11" s="243"/>
      <c r="B11" s="246"/>
      <c r="C11" s="245"/>
      <c r="D11" s="245"/>
      <c r="E11" s="176"/>
      <c r="F11" s="390"/>
    </row>
    <row r="12" spans="1:6" x14ac:dyDescent="0.25">
      <c r="A12" s="247"/>
      <c r="B12" s="242"/>
      <c r="C12" s="245"/>
      <c r="D12" s="245"/>
      <c r="E12" s="176"/>
      <c r="F12" s="390"/>
    </row>
    <row r="13" spans="1:6" x14ac:dyDescent="0.25">
      <c r="A13" s="243"/>
      <c r="B13" s="248"/>
      <c r="C13" s="245"/>
      <c r="D13" s="245"/>
      <c r="E13" s="176"/>
      <c r="F13" s="390"/>
    </row>
    <row r="14" spans="1:6" x14ac:dyDescent="0.25">
      <c r="A14" s="243"/>
      <c r="B14" s="249"/>
      <c r="C14" s="250"/>
      <c r="D14" s="250"/>
      <c r="E14" s="173"/>
      <c r="F14" s="390"/>
    </row>
    <row r="15" spans="1:6" x14ac:dyDescent="0.25">
      <c r="A15" s="241"/>
      <c r="B15" s="242"/>
      <c r="C15" s="245"/>
      <c r="D15" s="245"/>
      <c r="E15" s="176"/>
      <c r="F15" s="390"/>
    </row>
    <row r="16" spans="1:6" x14ac:dyDescent="0.25">
      <c r="A16" s="243"/>
      <c r="B16" s="248"/>
      <c r="C16" s="245"/>
      <c r="D16" s="245"/>
      <c r="E16" s="178"/>
      <c r="F16" s="390"/>
    </row>
    <row r="17" spans="1:10" x14ac:dyDescent="0.25">
      <c r="A17" s="241"/>
      <c r="B17" s="251"/>
      <c r="C17" s="245"/>
      <c r="D17" s="245"/>
      <c r="E17" s="178"/>
      <c r="F17" s="390"/>
    </row>
    <row r="18" spans="1:10" x14ac:dyDescent="0.25">
      <c r="A18" s="241"/>
      <c r="B18" s="242"/>
      <c r="C18" s="245"/>
      <c r="D18" s="245"/>
      <c r="E18" s="176"/>
      <c r="F18" s="390"/>
    </row>
    <row r="19" spans="1:10" s="220" customFormat="1" x14ac:dyDescent="0.25">
      <c r="A19" s="241"/>
      <c r="B19" s="252"/>
      <c r="C19" s="245"/>
      <c r="D19" s="245"/>
      <c r="E19" s="176"/>
      <c r="F19" s="390"/>
      <c r="J19" s="166"/>
    </row>
    <row r="20" spans="1:10" s="220" customFormat="1" x14ac:dyDescent="0.25">
      <c r="A20" s="253"/>
      <c r="B20" s="236"/>
      <c r="C20" s="237"/>
      <c r="D20" s="238"/>
      <c r="E20" s="173"/>
      <c r="F20" s="390"/>
      <c r="J20" s="166"/>
    </row>
    <row r="21" spans="1:10" s="220" customFormat="1" x14ac:dyDescent="0.25">
      <c r="A21" s="241"/>
      <c r="B21" s="242"/>
      <c r="C21" s="245"/>
      <c r="D21" s="245"/>
      <c r="E21" s="176"/>
      <c r="F21" s="390"/>
      <c r="J21" s="166"/>
    </row>
    <row r="22" spans="1:10" s="220" customFormat="1" x14ac:dyDescent="0.25">
      <c r="A22" s="241"/>
      <c r="B22" s="242"/>
      <c r="C22" s="245"/>
      <c r="D22" s="245"/>
      <c r="E22" s="176"/>
      <c r="F22" s="390"/>
      <c r="J22" s="166"/>
    </row>
    <row r="23" spans="1:10" s="220" customFormat="1" x14ac:dyDescent="0.25">
      <c r="A23" s="243"/>
      <c r="B23" s="236"/>
      <c r="C23" s="259"/>
      <c r="D23" s="260"/>
      <c r="E23" s="465"/>
      <c r="F23" s="390"/>
      <c r="J23" s="166"/>
    </row>
    <row r="24" spans="1:10" s="220" customFormat="1" x14ac:dyDescent="0.25">
      <c r="A24" s="243"/>
      <c r="B24" s="242"/>
      <c r="C24" s="245"/>
      <c r="D24" s="245"/>
      <c r="E24" s="176"/>
      <c r="F24" s="390"/>
      <c r="J24" s="166"/>
    </row>
    <row r="25" spans="1:10" s="220" customFormat="1" x14ac:dyDescent="0.25">
      <c r="A25" s="243"/>
      <c r="B25" s="252"/>
      <c r="C25" s="266"/>
      <c r="D25" s="245"/>
      <c r="E25" s="178"/>
      <c r="F25" s="390"/>
      <c r="J25" s="166"/>
    </row>
    <row r="26" spans="1:10" s="220" customFormat="1" x14ac:dyDescent="0.25">
      <c r="A26" s="254"/>
      <c r="B26" s="255"/>
      <c r="C26" s="256"/>
      <c r="D26" s="256"/>
      <c r="E26" s="184"/>
      <c r="F26" s="391"/>
      <c r="J26" s="166"/>
    </row>
    <row r="27" spans="1:10" s="220" customFormat="1" x14ac:dyDescent="0.25">
      <c r="A27" s="254"/>
      <c r="B27" s="242"/>
      <c r="C27" s="256"/>
      <c r="D27" s="256"/>
      <c r="E27" s="178"/>
      <c r="F27" s="391"/>
      <c r="J27" s="166"/>
    </row>
    <row r="28" spans="1:10" s="220" customFormat="1" x14ac:dyDescent="0.25">
      <c r="A28" s="243"/>
      <c r="B28" s="242"/>
      <c r="C28" s="245"/>
      <c r="D28" s="258"/>
      <c r="E28" s="180"/>
      <c r="F28" s="390"/>
      <c r="J28" s="166"/>
    </row>
    <row r="29" spans="1:10" s="220" customFormat="1" x14ac:dyDescent="0.25">
      <c r="A29" s="243"/>
      <c r="B29" s="236"/>
      <c r="C29" s="259"/>
      <c r="D29" s="260"/>
      <c r="E29" s="196"/>
      <c r="F29" s="390"/>
      <c r="J29" s="166"/>
    </row>
    <row r="30" spans="1:10" s="220" customFormat="1" x14ac:dyDescent="0.25">
      <c r="A30" s="243"/>
      <c r="B30" s="242"/>
      <c r="C30" s="245"/>
      <c r="D30" s="245"/>
      <c r="E30" s="178"/>
      <c r="F30" s="390"/>
      <c r="J30" s="166"/>
    </row>
    <row r="31" spans="1:10" s="220" customFormat="1" x14ac:dyDescent="0.25">
      <c r="A31" s="243"/>
      <c r="B31" s="507"/>
      <c r="C31" s="245"/>
      <c r="D31" s="245"/>
      <c r="E31" s="178"/>
      <c r="F31" s="390"/>
      <c r="J31" s="166"/>
    </row>
    <row r="32" spans="1:10" s="220" customFormat="1" x14ac:dyDescent="0.25">
      <c r="A32" s="243"/>
      <c r="B32" s="507"/>
      <c r="C32" s="245"/>
      <c r="D32" s="245"/>
      <c r="E32" s="178"/>
      <c r="F32" s="390"/>
      <c r="J32" s="166"/>
    </row>
    <row r="33" spans="1:10" s="220" customFormat="1" x14ac:dyDescent="0.25">
      <c r="A33" s="243"/>
      <c r="B33" s="507"/>
      <c r="C33" s="245"/>
      <c r="D33" s="245"/>
      <c r="E33" s="178"/>
      <c r="F33" s="390"/>
      <c r="J33" s="166"/>
    </row>
    <row r="34" spans="1:10" s="220" customFormat="1" x14ac:dyDescent="0.25">
      <c r="A34" s="243"/>
      <c r="B34" s="507"/>
      <c r="C34" s="245"/>
      <c r="D34" s="245"/>
      <c r="E34" s="178"/>
      <c r="F34" s="390"/>
      <c r="J34" s="166"/>
    </row>
    <row r="35" spans="1:10" s="220" customFormat="1" x14ac:dyDescent="0.25">
      <c r="A35" s="243"/>
      <c r="B35" s="507"/>
      <c r="C35" s="245"/>
      <c r="D35" s="245"/>
      <c r="E35" s="178"/>
      <c r="F35" s="390"/>
      <c r="J35" s="166"/>
    </row>
    <row r="36" spans="1:10" s="220" customFormat="1" x14ac:dyDescent="0.25">
      <c r="A36" s="243"/>
      <c r="B36" s="507"/>
      <c r="C36" s="245"/>
      <c r="D36" s="245"/>
      <c r="E36" s="178"/>
      <c r="F36" s="390"/>
      <c r="J36" s="166"/>
    </row>
    <row r="37" spans="1:10" s="220" customFormat="1" x14ac:dyDescent="0.25">
      <c r="A37" s="243"/>
      <c r="B37" s="507"/>
      <c r="C37" s="245"/>
      <c r="D37" s="245"/>
      <c r="E37" s="178"/>
      <c r="F37" s="390"/>
      <c r="J37" s="166"/>
    </row>
    <row r="38" spans="1:10" s="220" customFormat="1" x14ac:dyDescent="0.25">
      <c r="A38" s="243"/>
      <c r="B38" s="507"/>
      <c r="C38" s="245"/>
      <c r="D38" s="245"/>
      <c r="E38" s="178"/>
      <c r="F38" s="390"/>
      <c r="J38" s="166"/>
    </row>
    <row r="39" spans="1:10" s="220" customFormat="1" x14ac:dyDescent="0.25">
      <c r="A39" s="243"/>
      <c r="B39" s="507"/>
      <c r="C39" s="245"/>
      <c r="D39" s="245"/>
      <c r="E39" s="178"/>
      <c r="F39" s="390"/>
      <c r="J39" s="166"/>
    </row>
    <row r="40" spans="1:10" s="220" customFormat="1" x14ac:dyDescent="0.25">
      <c r="A40" s="243"/>
      <c r="B40" s="507"/>
      <c r="C40" s="245"/>
      <c r="D40" s="245"/>
      <c r="E40" s="178"/>
      <c r="F40" s="390"/>
      <c r="J40" s="166"/>
    </row>
    <row r="41" spans="1:10" s="220" customFormat="1" x14ac:dyDescent="0.25">
      <c r="A41" s="243"/>
      <c r="B41" s="507"/>
      <c r="C41" s="245"/>
      <c r="D41" s="245"/>
      <c r="E41" s="178"/>
      <c r="F41" s="390"/>
      <c r="J41" s="166"/>
    </row>
    <row r="42" spans="1:10" s="220" customFormat="1" x14ac:dyDescent="0.25">
      <c r="A42" s="243"/>
      <c r="B42" s="507"/>
      <c r="C42" s="245"/>
      <c r="D42" s="245"/>
      <c r="E42" s="178"/>
      <c r="F42" s="390"/>
      <c r="J42" s="166"/>
    </row>
    <row r="43" spans="1:10" s="220" customFormat="1" x14ac:dyDescent="0.25">
      <c r="A43" s="243"/>
      <c r="B43" s="507"/>
      <c r="C43" s="245"/>
      <c r="D43" s="245"/>
      <c r="E43" s="178"/>
      <c r="F43" s="390"/>
      <c r="J43" s="166"/>
    </row>
    <row r="44" spans="1:10" s="220" customFormat="1" x14ac:dyDescent="0.25">
      <c r="A44" s="243"/>
      <c r="B44" s="507"/>
      <c r="C44" s="245"/>
      <c r="D44" s="245"/>
      <c r="E44" s="178"/>
      <c r="F44" s="390"/>
      <c r="J44" s="166"/>
    </row>
    <row r="45" spans="1:10" s="220" customFormat="1" x14ac:dyDescent="0.25">
      <c r="A45" s="243"/>
      <c r="B45" s="507"/>
      <c r="C45" s="245"/>
      <c r="D45" s="245"/>
      <c r="E45" s="178"/>
      <c r="F45" s="390"/>
      <c r="J45" s="166"/>
    </row>
    <row r="46" spans="1:10" s="220" customFormat="1" x14ac:dyDescent="0.25">
      <c r="A46" s="243"/>
      <c r="B46" s="507"/>
      <c r="C46" s="245"/>
      <c r="D46" s="245"/>
      <c r="E46" s="178"/>
      <c r="F46" s="390"/>
      <c r="J46" s="166"/>
    </row>
    <row r="47" spans="1:10" s="220" customFormat="1" x14ac:dyDescent="0.25">
      <c r="A47" s="243"/>
      <c r="B47" s="507"/>
      <c r="C47" s="245"/>
      <c r="D47" s="245"/>
      <c r="E47" s="178"/>
      <c r="F47" s="390"/>
      <c r="J47" s="166"/>
    </row>
    <row r="48" spans="1:10" s="220" customFormat="1" x14ac:dyDescent="0.25">
      <c r="A48" s="243"/>
      <c r="B48" s="507"/>
      <c r="C48" s="245"/>
      <c r="D48" s="245"/>
      <c r="E48" s="178"/>
      <c r="F48" s="390"/>
      <c r="J48" s="166"/>
    </row>
    <row r="49" spans="1:10" s="220" customFormat="1" x14ac:dyDescent="0.25">
      <c r="A49" s="243"/>
      <c r="B49" s="507"/>
      <c r="C49" s="245"/>
      <c r="D49" s="245"/>
      <c r="E49" s="178"/>
      <c r="F49" s="390"/>
      <c r="J49" s="166"/>
    </row>
    <row r="50" spans="1:10" s="220" customFormat="1" x14ac:dyDescent="0.25">
      <c r="A50" s="243"/>
      <c r="B50" s="507"/>
      <c r="C50" s="245"/>
      <c r="D50" s="245"/>
      <c r="E50" s="178"/>
      <c r="F50" s="390"/>
      <c r="J50" s="166"/>
    </row>
    <row r="51" spans="1:10" s="220" customFormat="1" x14ac:dyDescent="0.25">
      <c r="A51" s="243"/>
      <c r="B51" s="507"/>
      <c r="C51" s="245"/>
      <c r="D51" s="245"/>
      <c r="E51" s="178"/>
      <c r="F51" s="390"/>
      <c r="J51" s="166"/>
    </row>
    <row r="52" spans="1:10" s="220" customFormat="1" x14ac:dyDescent="0.25">
      <c r="A52" s="243"/>
      <c r="B52" s="507"/>
      <c r="C52" s="245"/>
      <c r="D52" s="245"/>
      <c r="E52" s="178"/>
      <c r="F52" s="390"/>
      <c r="J52" s="166"/>
    </row>
    <row r="53" spans="1:10" s="220" customFormat="1" x14ac:dyDescent="0.25">
      <c r="A53" s="243"/>
      <c r="B53" s="507"/>
      <c r="C53" s="245"/>
      <c r="D53" s="245"/>
      <c r="E53" s="178"/>
      <c r="F53" s="390"/>
      <c r="J53" s="166"/>
    </row>
    <row r="54" spans="1:10" s="220" customFormat="1" x14ac:dyDescent="0.25">
      <c r="A54" s="243"/>
      <c r="B54" s="507"/>
      <c r="C54" s="245"/>
      <c r="D54" s="245"/>
      <c r="E54" s="178"/>
      <c r="F54" s="390"/>
      <c r="J54" s="166"/>
    </row>
    <row r="55" spans="1:10" s="220" customFormat="1" x14ac:dyDescent="0.25">
      <c r="A55" s="243"/>
      <c r="B55" s="507"/>
      <c r="C55" s="245"/>
      <c r="D55" s="245"/>
      <c r="E55" s="178"/>
      <c r="F55" s="390"/>
      <c r="J55" s="166"/>
    </row>
    <row r="56" spans="1:10" s="220" customFormat="1" x14ac:dyDescent="0.25">
      <c r="A56" s="243"/>
      <c r="B56" s="262"/>
      <c r="C56" s="245"/>
      <c r="D56" s="258"/>
      <c r="E56" s="178"/>
      <c r="F56" s="390"/>
      <c r="J56" s="166"/>
    </row>
    <row r="57" spans="1:10" s="220" customFormat="1" x14ac:dyDescent="0.25">
      <c r="A57" s="243"/>
      <c r="B57" s="264"/>
      <c r="C57" s="245"/>
      <c r="D57" s="258"/>
      <c r="E57" s="180"/>
      <c r="F57" s="390"/>
      <c r="J57" s="166"/>
    </row>
    <row r="58" spans="1:10" s="220" customFormat="1" x14ac:dyDescent="0.25">
      <c r="A58" s="243"/>
      <c r="B58" s="246"/>
      <c r="C58" s="245"/>
      <c r="D58" s="258"/>
      <c r="E58" s="180"/>
      <c r="F58" s="390"/>
      <c r="J58" s="166"/>
    </row>
    <row r="59" spans="1:10" s="220" customFormat="1" x14ac:dyDescent="0.25">
      <c r="A59" s="243"/>
      <c r="B59" s="242"/>
      <c r="C59" s="245"/>
      <c r="D59" s="258"/>
      <c r="E59" s="178"/>
      <c r="F59" s="390"/>
      <c r="J59" s="166"/>
    </row>
    <row r="60" spans="1:10" s="220" customFormat="1" x14ac:dyDescent="0.25">
      <c r="A60" s="243"/>
      <c r="B60" s="242"/>
      <c r="C60" s="245"/>
      <c r="D60" s="258"/>
      <c r="E60" s="180"/>
      <c r="F60" s="390"/>
      <c r="J60" s="166"/>
    </row>
    <row r="61" spans="1:10" s="220" customFormat="1" x14ac:dyDescent="0.25">
      <c r="A61" s="243"/>
      <c r="B61" s="242"/>
      <c r="C61" s="245"/>
      <c r="D61" s="258"/>
      <c r="E61" s="178"/>
      <c r="F61" s="390"/>
      <c r="J61" s="166"/>
    </row>
    <row r="62" spans="1:10" s="220" customFormat="1" x14ac:dyDescent="0.25">
      <c r="A62" s="243"/>
      <c r="B62" s="252"/>
      <c r="C62" s="266"/>
      <c r="D62" s="245"/>
      <c r="E62" s="178"/>
      <c r="F62" s="390"/>
      <c r="J62" s="166"/>
    </row>
    <row r="63" spans="1:10" s="220" customFormat="1" x14ac:dyDescent="0.25">
      <c r="A63" s="231"/>
      <c r="B63" s="267" t="s">
        <v>22</v>
      </c>
      <c r="C63" s="268"/>
      <c r="D63" s="268"/>
      <c r="E63" s="181"/>
      <c r="F63" s="393">
        <f>SUM(F6:F62)</f>
        <v>35400</v>
      </c>
      <c r="J63" s="166"/>
    </row>
    <row r="64" spans="1:10" s="220" customFormat="1" x14ac:dyDescent="0.25">
      <c r="A64" s="269"/>
      <c r="B64" s="270"/>
      <c r="C64" s="271"/>
      <c r="D64" s="271"/>
      <c r="E64" s="182"/>
      <c r="F64" s="394"/>
      <c r="J64" s="166"/>
    </row>
    <row r="65" spans="1:10" s="220" customFormat="1" x14ac:dyDescent="0.25">
      <c r="A65" s="227" t="s">
        <v>338</v>
      </c>
      <c r="B65" s="228"/>
      <c r="C65" s="371"/>
      <c r="D65" s="913"/>
      <c r="E65" s="165"/>
      <c r="F65" s="914"/>
      <c r="J65" s="166"/>
    </row>
    <row r="66" spans="1:10" s="220" customFormat="1" x14ac:dyDescent="0.25">
      <c r="A66" s="1015" t="s">
        <v>0</v>
      </c>
      <c r="B66" s="1017" t="s">
        <v>1</v>
      </c>
      <c r="C66" s="1019" t="s">
        <v>4</v>
      </c>
      <c r="D66" s="1021" t="s">
        <v>5</v>
      </c>
      <c r="E66" s="167" t="s">
        <v>2</v>
      </c>
      <c r="F66" s="157" t="s">
        <v>6</v>
      </c>
      <c r="J66" s="166"/>
    </row>
    <row r="67" spans="1:10" s="220" customFormat="1" x14ac:dyDescent="0.25">
      <c r="A67" s="1016"/>
      <c r="B67" s="1018"/>
      <c r="C67" s="1020"/>
      <c r="D67" s="1022"/>
      <c r="E67" s="168" t="s">
        <v>3</v>
      </c>
      <c r="F67" s="158" t="s">
        <v>3</v>
      </c>
      <c r="J67" s="166"/>
    </row>
    <row r="68" spans="1:10" s="220" customFormat="1" x14ac:dyDescent="0.25">
      <c r="A68" s="231"/>
      <c r="B68" s="232"/>
      <c r="C68" s="233"/>
      <c r="D68" s="234"/>
      <c r="E68" s="169"/>
      <c r="F68" s="386"/>
      <c r="J68" s="166"/>
    </row>
    <row r="69" spans="1:10" s="220" customFormat="1" x14ac:dyDescent="0.25">
      <c r="A69" s="235" t="s">
        <v>7</v>
      </c>
      <c r="B69" s="236" t="s">
        <v>375</v>
      </c>
      <c r="C69" s="237"/>
      <c r="D69" s="238"/>
      <c r="E69" s="171"/>
      <c r="F69" s="387"/>
      <c r="J69" s="166"/>
    </row>
    <row r="70" spans="1:10" s="220" customFormat="1" ht="60" x14ac:dyDescent="0.25">
      <c r="A70" s="241"/>
      <c r="B70" s="242" t="s">
        <v>227</v>
      </c>
      <c r="C70" s="245"/>
      <c r="D70" s="258"/>
      <c r="E70" s="178"/>
      <c r="F70" s="395"/>
      <c r="J70" s="166"/>
    </row>
    <row r="71" spans="1:10" s="220" customFormat="1" x14ac:dyDescent="0.25">
      <c r="A71" s="241"/>
      <c r="B71" s="242"/>
      <c r="C71" s="245"/>
      <c r="D71" s="258"/>
      <c r="E71" s="178"/>
      <c r="F71" s="395"/>
      <c r="J71" s="166"/>
    </row>
    <row r="72" spans="1:10" s="220" customFormat="1" x14ac:dyDescent="0.25">
      <c r="A72" s="253"/>
      <c r="B72" s="236" t="s">
        <v>302</v>
      </c>
      <c r="C72" s="237"/>
      <c r="D72" s="238"/>
      <c r="E72" s="171"/>
      <c r="F72" s="387"/>
      <c r="J72" s="166"/>
    </row>
    <row r="73" spans="1:10" s="220" customFormat="1" ht="30" x14ac:dyDescent="0.25">
      <c r="A73" s="253" t="s">
        <v>8</v>
      </c>
      <c r="B73" s="242" t="s">
        <v>382</v>
      </c>
      <c r="C73" s="245">
        <v>1</v>
      </c>
      <c r="D73" s="245" t="s">
        <v>9</v>
      </c>
      <c r="E73" s="178"/>
      <c r="F73" s="390">
        <f>C73*E73</f>
        <v>0</v>
      </c>
      <c r="J73" s="166"/>
    </row>
    <row r="74" spans="1:10" s="220" customFormat="1" x14ac:dyDescent="0.25">
      <c r="A74" s="243"/>
      <c r="B74" s="242"/>
      <c r="C74" s="245"/>
      <c r="D74" s="245"/>
      <c r="E74" s="178"/>
      <c r="F74" s="390"/>
      <c r="J74" s="166"/>
    </row>
    <row r="75" spans="1:10" s="220" customFormat="1" x14ac:dyDescent="0.25">
      <c r="A75" s="243"/>
      <c r="B75" s="246" t="s">
        <v>10</v>
      </c>
      <c r="C75" s="245"/>
      <c r="D75" s="245"/>
      <c r="E75" s="178"/>
      <c r="F75" s="390"/>
      <c r="J75" s="166"/>
    </row>
    <row r="76" spans="1:10" s="220" customFormat="1" ht="30" x14ac:dyDescent="0.25">
      <c r="A76" s="247" t="s">
        <v>11</v>
      </c>
      <c r="B76" s="242" t="str">
        <f>'3A'!B77</f>
        <v>Wall mounted stainless steel toilet roll holder with cover and concealed fixings. As Dali MH701 or equal and approved.</v>
      </c>
      <c r="C76" s="245">
        <v>1</v>
      </c>
      <c r="D76" s="245" t="s">
        <v>9</v>
      </c>
      <c r="E76" s="178"/>
      <c r="F76" s="390">
        <f>C76*E76</f>
        <v>0</v>
      </c>
      <c r="J76" s="166"/>
    </row>
    <row r="77" spans="1:10" s="220" customFormat="1" x14ac:dyDescent="0.25">
      <c r="A77" s="243"/>
      <c r="B77" s="248"/>
      <c r="C77" s="245"/>
      <c r="D77" s="245"/>
      <c r="E77" s="178"/>
      <c r="F77" s="390"/>
      <c r="J77" s="166"/>
    </row>
    <row r="78" spans="1:10" s="220" customFormat="1" x14ac:dyDescent="0.25">
      <c r="A78" s="243"/>
      <c r="B78" s="249" t="s">
        <v>12</v>
      </c>
      <c r="C78" s="250"/>
      <c r="D78" s="250"/>
      <c r="E78" s="178"/>
      <c r="F78" s="390"/>
      <c r="J78" s="166"/>
    </row>
    <row r="79" spans="1:10" s="220" customFormat="1" x14ac:dyDescent="0.25">
      <c r="A79" s="241" t="s">
        <v>13</v>
      </c>
      <c r="B79" s="242" t="str">
        <f>'3A'!B80</f>
        <v>Wall mounted chrome plated single Coat Hook as Dali "#13197". or equal and approved.</v>
      </c>
      <c r="C79" s="245">
        <v>1</v>
      </c>
      <c r="D79" s="245" t="s">
        <v>9</v>
      </c>
      <c r="E79" s="178"/>
      <c r="F79" s="390">
        <f>C79*E79</f>
        <v>0</v>
      </c>
      <c r="J79" s="166"/>
    </row>
    <row r="80" spans="1:10" s="220" customFormat="1" x14ac:dyDescent="0.25">
      <c r="A80" s="243"/>
      <c r="B80" s="248"/>
      <c r="C80" s="245"/>
      <c r="D80" s="245"/>
      <c r="E80" s="178"/>
      <c r="F80" s="390"/>
      <c r="J80" s="166"/>
    </row>
    <row r="81" spans="1:10" s="220" customFormat="1" x14ac:dyDescent="0.25">
      <c r="A81" s="241"/>
      <c r="B81" s="251" t="s">
        <v>14</v>
      </c>
      <c r="C81" s="245"/>
      <c r="D81" s="245"/>
      <c r="E81" s="178"/>
      <c r="F81" s="390"/>
      <c r="J81" s="166"/>
    </row>
    <row r="82" spans="1:10" s="220" customFormat="1" ht="60" x14ac:dyDescent="0.25">
      <c r="A82" s="241" t="s">
        <v>15</v>
      </c>
      <c r="B82" s="242" t="str">
        <f>'3A'!B83</f>
        <v>Wash hand basin of nominal size 550 x 440mm, with Semi-Pedestal, white in colour, comprising of  1 center tap hole, 1 ¼ ” waste fitting, 1 ¼ ” chrome plated bottle trap. Complete with basin mixer tap as Twyford ''X50 Basin Mono Mixer - mini ''.  As Ekos Beta or equal and approved.</v>
      </c>
      <c r="C82" s="245">
        <v>1</v>
      </c>
      <c r="D82" s="245" t="s">
        <v>9</v>
      </c>
      <c r="E82" s="178"/>
      <c r="F82" s="390">
        <f>C82*E82</f>
        <v>0</v>
      </c>
      <c r="J82" s="166"/>
    </row>
    <row r="83" spans="1:10" s="220" customFormat="1" x14ac:dyDescent="0.25">
      <c r="A83" s="241"/>
      <c r="B83" s="252"/>
      <c r="C83" s="245"/>
      <c r="D83" s="245"/>
      <c r="E83" s="178"/>
      <c r="F83" s="390"/>
      <c r="J83" s="166"/>
    </row>
    <row r="84" spans="1:10" s="220" customFormat="1" x14ac:dyDescent="0.25">
      <c r="A84" s="253" t="s">
        <v>17</v>
      </c>
      <c r="B84" s="236" t="s">
        <v>16</v>
      </c>
      <c r="C84" s="237"/>
      <c r="D84" s="238"/>
      <c r="E84" s="171"/>
      <c r="F84" s="390"/>
      <c r="J84" s="166"/>
    </row>
    <row r="85" spans="1:10" s="220" customFormat="1" ht="30" x14ac:dyDescent="0.25">
      <c r="A85" s="241"/>
      <c r="B85" s="242" t="str">
        <f>'3A'!B88</f>
        <v>Plain size bevelled 6mm thick glass plate mirror size 600 x 800mm. Complete with foam lining and dome headed chrome plated fixing Screws</v>
      </c>
      <c r="C85" s="245">
        <v>1</v>
      </c>
      <c r="D85" s="245" t="s">
        <v>9</v>
      </c>
      <c r="E85" s="178"/>
      <c r="F85" s="390">
        <f>C85*E85</f>
        <v>0</v>
      </c>
      <c r="J85" s="166"/>
    </row>
    <row r="86" spans="1:10" s="220" customFormat="1" x14ac:dyDescent="0.25">
      <c r="A86" s="241"/>
      <c r="B86" s="242"/>
      <c r="C86" s="245"/>
      <c r="D86" s="245"/>
      <c r="E86" s="178"/>
      <c r="F86" s="390"/>
      <c r="J86" s="166"/>
    </row>
    <row r="87" spans="1:10" s="220" customFormat="1" x14ac:dyDescent="0.25">
      <c r="A87" s="243" t="s">
        <v>18</v>
      </c>
      <c r="B87" s="236" t="s">
        <v>97</v>
      </c>
      <c r="C87" s="259"/>
      <c r="D87" s="260"/>
      <c r="E87" s="196"/>
      <c r="F87" s="390"/>
      <c r="J87" s="166"/>
    </row>
    <row r="88" spans="1:10" s="220" customFormat="1" x14ac:dyDescent="0.25">
      <c r="A88" s="243"/>
      <c r="B88" s="242" t="str">
        <f>'3A'!B91</f>
        <v>Towel Rail as Dali, 600mm towel bar "#BM11". or equal and approved</v>
      </c>
      <c r="C88" s="245">
        <v>1</v>
      </c>
      <c r="D88" s="245" t="s">
        <v>9</v>
      </c>
      <c r="E88" s="178"/>
      <c r="F88" s="390">
        <f>C88*E88</f>
        <v>0</v>
      </c>
      <c r="J88" s="166"/>
    </row>
    <row r="89" spans="1:10" s="220" customFormat="1" x14ac:dyDescent="0.25">
      <c r="A89" s="241"/>
      <c r="B89" s="242"/>
      <c r="C89" s="266"/>
      <c r="D89" s="245"/>
      <c r="E89" s="178"/>
      <c r="F89" s="390"/>
      <c r="J89" s="166"/>
    </row>
    <row r="90" spans="1:10" s="220" customFormat="1" x14ac:dyDescent="0.25">
      <c r="A90" s="243"/>
      <c r="B90" s="506"/>
      <c r="C90" s="266"/>
      <c r="D90" s="245"/>
      <c r="E90" s="178"/>
      <c r="F90" s="390"/>
      <c r="J90" s="166"/>
    </row>
    <row r="91" spans="1:10" s="220" customFormat="1" x14ac:dyDescent="0.25">
      <c r="A91" s="243"/>
      <c r="B91" s="242"/>
      <c r="C91" s="245"/>
      <c r="D91" s="258"/>
      <c r="E91" s="178"/>
      <c r="F91" s="390"/>
      <c r="J91" s="166"/>
    </row>
    <row r="92" spans="1:10" s="220" customFormat="1" x14ac:dyDescent="0.25">
      <c r="A92" s="243"/>
      <c r="B92" s="252"/>
      <c r="C92" s="266"/>
      <c r="D92" s="245"/>
      <c r="E92" s="178"/>
      <c r="F92" s="390"/>
      <c r="J92" s="166"/>
    </row>
    <row r="93" spans="1:10" s="220" customFormat="1" x14ac:dyDescent="0.25">
      <c r="A93" s="254"/>
      <c r="B93" s="255"/>
      <c r="C93" s="256"/>
      <c r="D93" s="256"/>
      <c r="E93" s="184"/>
      <c r="F93" s="391"/>
      <c r="J93" s="166"/>
    </row>
    <row r="94" spans="1:10" s="220" customFormat="1" x14ac:dyDescent="0.25">
      <c r="A94" s="254"/>
      <c r="B94" s="242"/>
      <c r="C94" s="256"/>
      <c r="D94" s="256"/>
      <c r="E94" s="178"/>
      <c r="F94" s="391"/>
      <c r="J94" s="166"/>
    </row>
    <row r="95" spans="1:10" s="220" customFormat="1" x14ac:dyDescent="0.25">
      <c r="A95" s="243"/>
      <c r="B95" s="242"/>
      <c r="C95" s="245"/>
      <c r="D95" s="258"/>
      <c r="E95" s="180"/>
      <c r="F95" s="390"/>
      <c r="J95" s="166"/>
    </row>
    <row r="96" spans="1:10" s="220" customFormat="1" x14ac:dyDescent="0.25">
      <c r="A96" s="243"/>
      <c r="B96" s="236"/>
      <c r="C96" s="259"/>
      <c r="D96" s="260"/>
      <c r="E96" s="196"/>
      <c r="F96" s="390"/>
      <c r="J96" s="166"/>
    </row>
    <row r="97" spans="1:10" s="220" customFormat="1" x14ac:dyDescent="0.25">
      <c r="A97" s="243"/>
      <c r="B97" s="236"/>
      <c r="C97" s="259"/>
      <c r="D97" s="260"/>
      <c r="E97" s="196"/>
      <c r="F97" s="390"/>
      <c r="J97" s="166"/>
    </row>
    <row r="98" spans="1:10" s="220" customFormat="1" x14ac:dyDescent="0.25">
      <c r="A98" s="243"/>
      <c r="B98" s="236"/>
      <c r="C98" s="259"/>
      <c r="D98" s="260"/>
      <c r="E98" s="196"/>
      <c r="F98" s="390"/>
      <c r="J98" s="166"/>
    </row>
    <row r="99" spans="1:10" s="220" customFormat="1" x14ac:dyDescent="0.25">
      <c r="A99" s="243"/>
      <c r="B99" s="236"/>
      <c r="C99" s="259"/>
      <c r="D99" s="260"/>
      <c r="E99" s="196"/>
      <c r="F99" s="390"/>
      <c r="J99" s="166"/>
    </row>
    <row r="100" spans="1:10" s="220" customFormat="1" x14ac:dyDescent="0.25">
      <c r="A100" s="243"/>
      <c r="B100" s="236"/>
      <c r="C100" s="259"/>
      <c r="D100" s="260"/>
      <c r="E100" s="196"/>
      <c r="F100" s="390"/>
      <c r="J100" s="166"/>
    </row>
    <row r="101" spans="1:10" s="220" customFormat="1" x14ac:dyDescent="0.25">
      <c r="A101" s="243"/>
      <c r="B101" s="236"/>
      <c r="C101" s="259"/>
      <c r="D101" s="260"/>
      <c r="E101" s="196"/>
      <c r="F101" s="390"/>
      <c r="J101" s="166"/>
    </row>
    <row r="102" spans="1:10" s="220" customFormat="1" x14ac:dyDescent="0.25">
      <c r="A102" s="243"/>
      <c r="B102" s="236"/>
      <c r="C102" s="259"/>
      <c r="D102" s="260"/>
      <c r="E102" s="196"/>
      <c r="F102" s="390"/>
      <c r="J102" s="166"/>
    </row>
    <row r="103" spans="1:10" s="220" customFormat="1" x14ac:dyDescent="0.25">
      <c r="A103" s="243"/>
      <c r="B103" s="236"/>
      <c r="C103" s="259"/>
      <c r="D103" s="260"/>
      <c r="E103" s="196"/>
      <c r="F103" s="390"/>
      <c r="J103" s="166"/>
    </row>
    <row r="104" spans="1:10" s="220" customFormat="1" x14ac:dyDescent="0.25">
      <c r="A104" s="243"/>
      <c r="B104" s="236"/>
      <c r="C104" s="259"/>
      <c r="D104" s="260"/>
      <c r="E104" s="196"/>
      <c r="F104" s="390"/>
      <c r="J104" s="166"/>
    </row>
    <row r="105" spans="1:10" s="220" customFormat="1" x14ac:dyDescent="0.25">
      <c r="A105" s="243"/>
      <c r="B105" s="236"/>
      <c r="C105" s="259"/>
      <c r="D105" s="260"/>
      <c r="E105" s="196"/>
      <c r="F105" s="390"/>
      <c r="J105" s="166"/>
    </row>
    <row r="106" spans="1:10" s="220" customFormat="1" x14ac:dyDescent="0.25">
      <c r="A106" s="243"/>
      <c r="B106" s="242"/>
      <c r="C106" s="245"/>
      <c r="D106" s="245"/>
      <c r="E106" s="178"/>
      <c r="F106" s="390"/>
      <c r="J106" s="166"/>
    </row>
    <row r="107" spans="1:10" s="220" customFormat="1" x14ac:dyDescent="0.25">
      <c r="A107" s="243"/>
      <c r="B107" s="248"/>
      <c r="C107" s="245"/>
      <c r="D107" s="245"/>
      <c r="E107" s="178"/>
      <c r="F107" s="390"/>
      <c r="J107" s="166"/>
    </row>
    <row r="108" spans="1:10" s="220" customFormat="1" x14ac:dyDescent="0.25">
      <c r="A108" s="243"/>
      <c r="B108" s="248"/>
      <c r="C108" s="245"/>
      <c r="D108" s="245"/>
      <c r="E108" s="178"/>
      <c r="F108" s="390"/>
      <c r="J108" s="166"/>
    </row>
    <row r="109" spans="1:10" s="220" customFormat="1" x14ac:dyDescent="0.25">
      <c r="A109" s="243"/>
      <c r="B109" s="248"/>
      <c r="C109" s="245"/>
      <c r="D109" s="245"/>
      <c r="E109" s="178"/>
      <c r="F109" s="390"/>
      <c r="J109" s="166"/>
    </row>
    <row r="110" spans="1:10" s="220" customFormat="1" x14ac:dyDescent="0.25">
      <c r="A110" s="243"/>
      <c r="B110" s="248"/>
      <c r="C110" s="245"/>
      <c r="D110" s="245"/>
      <c r="E110" s="178"/>
      <c r="F110" s="390"/>
      <c r="J110" s="166"/>
    </row>
    <row r="111" spans="1:10" s="220" customFormat="1" x14ac:dyDescent="0.25">
      <c r="A111" s="243"/>
      <c r="B111" s="248"/>
      <c r="C111" s="245"/>
      <c r="D111" s="245"/>
      <c r="E111" s="178"/>
      <c r="F111" s="390"/>
      <c r="J111" s="166"/>
    </row>
    <row r="112" spans="1:10" s="220" customFormat="1" x14ac:dyDescent="0.25">
      <c r="A112" s="243"/>
      <c r="B112" s="248"/>
      <c r="C112" s="245"/>
      <c r="D112" s="245"/>
      <c r="E112" s="178"/>
      <c r="F112" s="390"/>
      <c r="J112" s="166"/>
    </row>
    <row r="113" spans="1:10" s="220" customFormat="1" x14ac:dyDescent="0.25">
      <c r="A113" s="243"/>
      <c r="B113" s="242"/>
      <c r="C113" s="245"/>
      <c r="D113" s="245"/>
      <c r="E113" s="178"/>
      <c r="F113" s="390"/>
      <c r="J113" s="166"/>
    </row>
    <row r="114" spans="1:10" s="220" customFormat="1" x14ac:dyDescent="0.25">
      <c r="A114" s="243"/>
      <c r="B114" s="246"/>
      <c r="C114" s="245"/>
      <c r="D114" s="258"/>
      <c r="E114" s="180"/>
      <c r="F114" s="390"/>
      <c r="J114" s="166"/>
    </row>
    <row r="115" spans="1:10" s="220" customFormat="1" x14ac:dyDescent="0.25">
      <c r="A115" s="243"/>
      <c r="B115" s="242"/>
      <c r="C115" s="245"/>
      <c r="D115" s="258"/>
      <c r="E115" s="178"/>
      <c r="F115" s="390"/>
      <c r="J115" s="166"/>
    </row>
    <row r="116" spans="1:10" s="220" customFormat="1" x14ac:dyDescent="0.25">
      <c r="A116" s="243"/>
      <c r="B116" s="242"/>
      <c r="C116" s="245"/>
      <c r="D116" s="258"/>
      <c r="E116" s="180"/>
      <c r="F116" s="390"/>
      <c r="J116" s="166"/>
    </row>
    <row r="117" spans="1:10" s="220" customFormat="1" x14ac:dyDescent="0.25">
      <c r="A117" s="243"/>
      <c r="B117" s="242"/>
      <c r="C117" s="245"/>
      <c r="D117" s="258"/>
      <c r="E117" s="178"/>
      <c r="F117" s="390"/>
      <c r="J117" s="166"/>
    </row>
    <row r="118" spans="1:10" s="220" customFormat="1" x14ac:dyDescent="0.25">
      <c r="A118" s="243"/>
      <c r="B118" s="252"/>
      <c r="C118" s="266"/>
      <c r="D118" s="245"/>
      <c r="E118" s="178"/>
      <c r="F118" s="390"/>
      <c r="J118" s="166"/>
    </row>
    <row r="119" spans="1:10" s="220" customFormat="1" x14ac:dyDescent="0.25">
      <c r="A119" s="231"/>
      <c r="B119" s="267" t="s">
        <v>22</v>
      </c>
      <c r="C119" s="268"/>
      <c r="D119" s="268"/>
      <c r="E119" s="181"/>
      <c r="F119" s="393">
        <f>SUM(F70:F118)</f>
        <v>0</v>
      </c>
      <c r="J119" s="166"/>
    </row>
    <row r="120" spans="1:10" s="220" customFormat="1" x14ac:dyDescent="0.25">
      <c r="A120" s="269"/>
      <c r="B120" s="270"/>
      <c r="C120" s="271"/>
      <c r="D120" s="271"/>
      <c r="E120" s="182"/>
      <c r="F120" s="394"/>
      <c r="J120" s="166"/>
    </row>
    <row r="121" spans="1:10" s="220" customFormat="1" x14ac:dyDescent="0.25">
      <c r="A121" s="227" t="str">
        <f>A1</f>
        <v>BILL NO. 12:  GATE HOUSE INTERNAL INSTALLATIONS</v>
      </c>
      <c r="B121" s="228"/>
      <c r="C121" s="272"/>
      <c r="D121" s="273"/>
      <c r="E121" s="165"/>
      <c r="F121" s="915"/>
      <c r="J121" s="166"/>
    </row>
    <row r="122" spans="1:10" s="220" customFormat="1" ht="15" customHeight="1" x14ac:dyDescent="0.25">
      <c r="A122" s="1015" t="s">
        <v>0</v>
      </c>
      <c r="B122" s="1023" t="s">
        <v>1</v>
      </c>
      <c r="C122" s="1019" t="s">
        <v>4</v>
      </c>
      <c r="D122" s="1025" t="s">
        <v>5</v>
      </c>
      <c r="E122" s="167" t="s">
        <v>2</v>
      </c>
      <c r="F122" s="157" t="s">
        <v>6</v>
      </c>
      <c r="J122" s="166"/>
    </row>
    <row r="123" spans="1:10" s="220" customFormat="1" x14ac:dyDescent="0.25">
      <c r="A123" s="1016"/>
      <c r="B123" s="1024"/>
      <c r="C123" s="1020"/>
      <c r="D123" s="1026"/>
      <c r="E123" s="168" t="s">
        <v>3</v>
      </c>
      <c r="F123" s="158" t="s">
        <v>3</v>
      </c>
      <c r="J123" s="166"/>
    </row>
    <row r="124" spans="1:10" s="220" customFormat="1" x14ac:dyDescent="0.25">
      <c r="A124" s="231"/>
      <c r="B124" s="274"/>
      <c r="C124" s="233"/>
      <c r="D124" s="234"/>
      <c r="E124" s="169"/>
      <c r="F124" s="386"/>
      <c r="J124" s="166"/>
    </row>
    <row r="125" spans="1:10" x14ac:dyDescent="0.25">
      <c r="A125" s="235" t="s">
        <v>23</v>
      </c>
      <c r="B125" s="251" t="s">
        <v>24</v>
      </c>
      <c r="C125" s="237"/>
      <c r="D125" s="238"/>
      <c r="E125" s="171"/>
      <c r="F125" s="387"/>
    </row>
    <row r="126" spans="1:10" x14ac:dyDescent="0.25">
      <c r="A126" s="235"/>
      <c r="B126" s="251" t="s">
        <v>25</v>
      </c>
      <c r="C126" s="237"/>
      <c r="D126" s="238"/>
      <c r="E126" s="171"/>
      <c r="F126" s="387"/>
    </row>
    <row r="127" spans="1:10" x14ac:dyDescent="0.25">
      <c r="A127" s="253"/>
      <c r="B127" s="275" t="s">
        <v>26</v>
      </c>
      <c r="C127" s="237"/>
      <c r="D127" s="238"/>
      <c r="E127" s="171"/>
      <c r="F127" s="387"/>
    </row>
    <row r="128" spans="1:10" ht="60" x14ac:dyDescent="0.25">
      <c r="A128" s="243"/>
      <c r="B128" s="248" t="s">
        <v>27</v>
      </c>
      <c r="C128" s="245"/>
      <c r="D128" s="245"/>
      <c r="E128" s="178"/>
      <c r="F128" s="392"/>
    </row>
    <row r="129" spans="1:9" ht="44.25" x14ac:dyDescent="0.25">
      <c r="A129" s="243"/>
      <c r="B129" s="248" t="s">
        <v>28</v>
      </c>
      <c r="C129" s="245"/>
      <c r="D129" s="245"/>
      <c r="E129" s="178"/>
      <c r="F129" s="392"/>
    </row>
    <row r="130" spans="1:9" x14ac:dyDescent="0.25">
      <c r="A130" s="253" t="s">
        <v>8</v>
      </c>
      <c r="B130" s="276" t="s">
        <v>102</v>
      </c>
      <c r="C130" s="277"/>
      <c r="D130" s="238"/>
      <c r="E130" s="171"/>
      <c r="F130" s="387"/>
    </row>
    <row r="131" spans="1:9" x14ac:dyDescent="0.25">
      <c r="A131" s="253"/>
      <c r="B131" s="248" t="s">
        <v>29</v>
      </c>
      <c r="C131" s="371">
        <v>56</v>
      </c>
      <c r="D131" s="258" t="s">
        <v>30</v>
      </c>
      <c r="E131" s="178"/>
      <c r="F131" s="390">
        <f>C131*E131</f>
        <v>0</v>
      </c>
      <c r="H131" s="166"/>
      <c r="I131" s="186"/>
    </row>
    <row r="132" spans="1:9" x14ac:dyDescent="0.25">
      <c r="A132" s="241"/>
      <c r="B132" s="248"/>
      <c r="C132" s="371"/>
      <c r="D132" s="258"/>
      <c r="E132" s="178"/>
      <c r="F132" s="390"/>
      <c r="H132" s="166"/>
      <c r="I132" s="186"/>
    </row>
    <row r="133" spans="1:9" x14ac:dyDescent="0.25">
      <c r="A133" s="241" t="s">
        <v>11</v>
      </c>
      <c r="B133" s="251" t="s">
        <v>33</v>
      </c>
      <c r="C133" s="371"/>
      <c r="D133" s="258" t="s">
        <v>34</v>
      </c>
      <c r="E133" s="178"/>
      <c r="F133" s="390"/>
      <c r="H133" s="166"/>
      <c r="I133" s="186"/>
    </row>
    <row r="134" spans="1:9" x14ac:dyDescent="0.25">
      <c r="A134" s="253"/>
      <c r="B134" s="248" t="s">
        <v>35</v>
      </c>
      <c r="C134" s="371">
        <v>24</v>
      </c>
      <c r="D134" s="258" t="s">
        <v>9</v>
      </c>
      <c r="E134" s="178"/>
      <c r="F134" s="390">
        <f>C134*E134</f>
        <v>0</v>
      </c>
      <c r="H134" s="166"/>
      <c r="I134" s="186"/>
    </row>
    <row r="135" spans="1:9" x14ac:dyDescent="0.25">
      <c r="A135" s="253"/>
      <c r="B135" s="248"/>
      <c r="C135" s="371"/>
      <c r="D135" s="258" t="s">
        <v>34</v>
      </c>
      <c r="E135" s="178"/>
      <c r="F135" s="390"/>
      <c r="H135" s="166"/>
      <c r="I135" s="186"/>
    </row>
    <row r="136" spans="1:9" x14ac:dyDescent="0.25">
      <c r="A136" s="241" t="s">
        <v>13</v>
      </c>
      <c r="B136" s="251" t="s">
        <v>36</v>
      </c>
      <c r="C136" s="371"/>
      <c r="D136" s="258" t="s">
        <v>34</v>
      </c>
      <c r="E136" s="178"/>
      <c r="F136" s="390"/>
      <c r="H136" s="166"/>
      <c r="I136" s="186"/>
    </row>
    <row r="137" spans="1:9" x14ac:dyDescent="0.25">
      <c r="A137" s="253"/>
      <c r="B137" s="248" t="s">
        <v>37</v>
      </c>
      <c r="C137" s="371">
        <v>12</v>
      </c>
      <c r="D137" s="258" t="s">
        <v>9</v>
      </c>
      <c r="E137" s="178"/>
      <c r="F137" s="390">
        <f>C137*E137</f>
        <v>0</v>
      </c>
      <c r="H137" s="166"/>
      <c r="I137" s="186"/>
    </row>
    <row r="138" spans="1:9" x14ac:dyDescent="0.25">
      <c r="A138" s="253"/>
      <c r="B138" s="248"/>
      <c r="C138" s="371"/>
      <c r="D138" s="258"/>
      <c r="E138" s="178"/>
      <c r="F138" s="390"/>
      <c r="H138" s="166"/>
      <c r="I138" s="186"/>
    </row>
    <row r="139" spans="1:9" x14ac:dyDescent="0.25">
      <c r="A139" s="253" t="s">
        <v>15</v>
      </c>
      <c r="B139" s="236" t="s">
        <v>38</v>
      </c>
      <c r="C139" s="371"/>
      <c r="D139" s="238"/>
      <c r="E139" s="178"/>
      <c r="F139" s="390"/>
      <c r="H139" s="166"/>
      <c r="I139" s="186"/>
    </row>
    <row r="140" spans="1:9" x14ac:dyDescent="0.25">
      <c r="A140" s="253"/>
      <c r="B140" s="242" t="s">
        <v>39</v>
      </c>
      <c r="C140" s="245">
        <v>8</v>
      </c>
      <c r="D140" s="258" t="s">
        <v>9</v>
      </c>
      <c r="E140" s="178"/>
      <c r="F140" s="390">
        <f>C140*E140</f>
        <v>0</v>
      </c>
      <c r="H140" s="166"/>
      <c r="I140" s="175"/>
    </row>
    <row r="141" spans="1:9" x14ac:dyDescent="0.25">
      <c r="A141" s="253"/>
      <c r="B141" s="242"/>
      <c r="C141" s="245"/>
      <c r="D141" s="258"/>
      <c r="E141" s="178"/>
      <c r="F141" s="390"/>
      <c r="H141" s="166"/>
      <c r="I141" s="175"/>
    </row>
    <row r="142" spans="1:9" x14ac:dyDescent="0.25">
      <c r="A142" s="253" t="s">
        <v>17</v>
      </c>
      <c r="B142" s="236" t="s">
        <v>43</v>
      </c>
      <c r="C142" s="278"/>
      <c r="D142" s="238" t="s">
        <v>34</v>
      </c>
      <c r="E142" s="178"/>
      <c r="F142" s="390"/>
      <c r="H142" s="166"/>
      <c r="I142" s="187"/>
    </row>
    <row r="143" spans="1:9" x14ac:dyDescent="0.25">
      <c r="A143" s="253"/>
      <c r="B143" s="242" t="s">
        <v>44</v>
      </c>
      <c r="C143" s="245">
        <v>8</v>
      </c>
      <c r="D143" s="258" t="s">
        <v>9</v>
      </c>
      <c r="E143" s="178"/>
      <c r="F143" s="390">
        <f>C143*E143</f>
        <v>0</v>
      </c>
      <c r="H143" s="166"/>
      <c r="I143" s="175"/>
    </row>
    <row r="144" spans="1:9" x14ac:dyDescent="0.25">
      <c r="A144" s="253"/>
      <c r="B144" s="242"/>
      <c r="C144" s="245"/>
      <c r="D144" s="258"/>
      <c r="E144" s="178"/>
      <c r="F144" s="390"/>
      <c r="H144" s="166"/>
      <c r="I144" s="175"/>
    </row>
    <row r="145" spans="1:10" x14ac:dyDescent="0.25">
      <c r="A145" s="243" t="s">
        <v>18</v>
      </c>
      <c r="B145" s="246" t="s">
        <v>47</v>
      </c>
      <c r="C145" s="278"/>
      <c r="D145" s="245" t="s">
        <v>34</v>
      </c>
      <c r="E145" s="178"/>
      <c r="F145" s="390"/>
      <c r="H145" s="166"/>
      <c r="I145" s="187"/>
    </row>
    <row r="146" spans="1:10" x14ac:dyDescent="0.25">
      <c r="A146" s="243"/>
      <c r="B146" s="242" t="s">
        <v>48</v>
      </c>
      <c r="C146" s="245">
        <v>14</v>
      </c>
      <c r="D146" s="245" t="s">
        <v>9</v>
      </c>
      <c r="E146" s="178"/>
      <c r="F146" s="390">
        <f>C146*E146</f>
        <v>0</v>
      </c>
      <c r="H146" s="166"/>
      <c r="I146" s="175"/>
    </row>
    <row r="147" spans="1:10" x14ac:dyDescent="0.25">
      <c r="A147" s="243"/>
      <c r="B147" s="242"/>
      <c r="C147" s="245"/>
      <c r="D147" s="258"/>
      <c r="E147" s="178"/>
      <c r="F147" s="390"/>
      <c r="H147" s="166"/>
      <c r="I147" s="175"/>
    </row>
    <row r="148" spans="1:10" x14ac:dyDescent="0.25">
      <c r="A148" s="243" t="s">
        <v>19</v>
      </c>
      <c r="B148" s="246" t="s">
        <v>51</v>
      </c>
      <c r="C148" s="278"/>
      <c r="D148" s="245" t="s">
        <v>34</v>
      </c>
      <c r="E148" s="178"/>
      <c r="F148" s="390"/>
      <c r="H148" s="166"/>
      <c r="I148" s="187"/>
    </row>
    <row r="149" spans="1:10" x14ac:dyDescent="0.25">
      <c r="A149" s="243"/>
      <c r="B149" s="242" t="s">
        <v>52</v>
      </c>
      <c r="C149" s="245">
        <v>2</v>
      </c>
      <c r="D149" s="245" t="s">
        <v>9</v>
      </c>
      <c r="E149" s="178"/>
      <c r="F149" s="390">
        <f>C149*E149</f>
        <v>0</v>
      </c>
      <c r="H149" s="166"/>
      <c r="I149" s="175"/>
    </row>
    <row r="150" spans="1:10" x14ac:dyDescent="0.25">
      <c r="A150" s="243"/>
      <c r="B150" s="242"/>
      <c r="C150" s="245"/>
      <c r="D150" s="258"/>
      <c r="E150" s="178"/>
      <c r="F150" s="390"/>
      <c r="H150" s="166"/>
      <c r="I150" s="175"/>
    </row>
    <row r="151" spans="1:10" x14ac:dyDescent="0.25">
      <c r="A151" s="253" t="s">
        <v>20</v>
      </c>
      <c r="B151" s="236" t="s">
        <v>53</v>
      </c>
      <c r="C151" s="278"/>
      <c r="D151" s="238" t="s">
        <v>34</v>
      </c>
      <c r="E151" s="178"/>
      <c r="F151" s="390"/>
      <c r="H151" s="166"/>
      <c r="I151" s="187"/>
    </row>
    <row r="152" spans="1:10" x14ac:dyDescent="0.25">
      <c r="A152" s="253"/>
      <c r="B152" s="261" t="s">
        <v>54</v>
      </c>
      <c r="C152" s="278">
        <v>1</v>
      </c>
      <c r="D152" s="258" t="s">
        <v>9</v>
      </c>
      <c r="E152" s="178"/>
      <c r="F152" s="390">
        <f>C152*E152</f>
        <v>0</v>
      </c>
      <c r="H152" s="166"/>
      <c r="I152" s="187"/>
    </row>
    <row r="153" spans="1:10" x14ac:dyDescent="0.25">
      <c r="A153" s="253"/>
      <c r="B153" s="242"/>
      <c r="C153" s="245"/>
      <c r="D153" s="258"/>
      <c r="E153" s="178"/>
      <c r="F153" s="390"/>
      <c r="H153" s="467"/>
    </row>
    <row r="154" spans="1:10" x14ac:dyDescent="0.25">
      <c r="A154" s="253" t="s">
        <v>7</v>
      </c>
      <c r="B154" s="236" t="s">
        <v>57</v>
      </c>
      <c r="C154" s="237"/>
      <c r="D154" s="238"/>
      <c r="E154" s="171"/>
      <c r="F154" s="390"/>
      <c r="H154" s="467"/>
    </row>
    <row r="155" spans="1:10" ht="30" x14ac:dyDescent="0.25">
      <c r="A155" s="253"/>
      <c r="B155" s="242" t="s">
        <v>58</v>
      </c>
      <c r="C155" s="245">
        <v>2</v>
      </c>
      <c r="D155" s="258" t="s">
        <v>9</v>
      </c>
      <c r="E155" s="180"/>
      <c r="F155" s="390">
        <f>C155*E155</f>
        <v>0</v>
      </c>
      <c r="H155" s="186"/>
    </row>
    <row r="156" spans="1:10" s="220" customFormat="1" x14ac:dyDescent="0.25">
      <c r="A156" s="253"/>
      <c r="B156" s="242"/>
      <c r="C156" s="245"/>
      <c r="D156" s="258"/>
      <c r="E156" s="180"/>
      <c r="F156" s="390"/>
      <c r="J156" s="166"/>
    </row>
    <row r="157" spans="1:10" s="220" customFormat="1" x14ac:dyDescent="0.25">
      <c r="A157" s="280" t="s">
        <v>21</v>
      </c>
      <c r="B157" s="289" t="s">
        <v>142</v>
      </c>
      <c r="C157" s="287"/>
      <c r="D157" s="288"/>
      <c r="E157" s="190"/>
      <c r="F157" s="398"/>
      <c r="J157" s="166"/>
    </row>
    <row r="158" spans="1:10" s="220" customFormat="1" ht="30" x14ac:dyDescent="0.25">
      <c r="A158" s="280"/>
      <c r="B158" s="286" t="s">
        <v>143</v>
      </c>
      <c r="C158" s="287" t="s">
        <v>140</v>
      </c>
      <c r="D158" s="288" t="s">
        <v>144</v>
      </c>
      <c r="E158" s="180"/>
      <c r="F158" s="398">
        <f>E158</f>
        <v>0</v>
      </c>
      <c r="J158" s="166"/>
    </row>
    <row r="159" spans="1:10" s="220" customFormat="1" x14ac:dyDescent="0.25">
      <c r="A159" s="280"/>
      <c r="B159" s="286"/>
      <c r="C159" s="287"/>
      <c r="D159" s="288"/>
      <c r="E159" s="180"/>
      <c r="F159" s="398"/>
      <c r="J159" s="166"/>
    </row>
    <row r="160" spans="1:10" s="220" customFormat="1" x14ac:dyDescent="0.25">
      <c r="A160" s="280"/>
      <c r="B160" s="286"/>
      <c r="C160" s="287"/>
      <c r="D160" s="288"/>
      <c r="E160" s="180"/>
      <c r="F160" s="398"/>
      <c r="J160" s="166"/>
    </row>
    <row r="161" spans="1:10" s="220" customFormat="1" x14ac:dyDescent="0.25">
      <c r="A161" s="280"/>
      <c r="B161" s="286"/>
      <c r="C161" s="287"/>
      <c r="D161" s="288"/>
      <c r="E161" s="180"/>
      <c r="F161" s="398"/>
      <c r="J161" s="166"/>
    </row>
    <row r="162" spans="1:10" s="220" customFormat="1" x14ac:dyDescent="0.25">
      <c r="A162" s="280"/>
      <c r="B162" s="286"/>
      <c r="C162" s="287"/>
      <c r="D162" s="288"/>
      <c r="E162" s="180"/>
      <c r="F162" s="398"/>
      <c r="J162" s="166"/>
    </row>
    <row r="163" spans="1:10" s="220" customFormat="1" x14ac:dyDescent="0.25">
      <c r="A163" s="280"/>
      <c r="B163" s="286"/>
      <c r="C163" s="287"/>
      <c r="D163" s="288"/>
      <c r="E163" s="180"/>
      <c r="F163" s="398"/>
      <c r="J163" s="166"/>
    </row>
    <row r="164" spans="1:10" s="220" customFormat="1" x14ac:dyDescent="0.25">
      <c r="A164" s="280"/>
      <c r="B164" s="286"/>
      <c r="C164" s="287"/>
      <c r="D164" s="288"/>
      <c r="E164" s="180"/>
      <c r="F164" s="398"/>
      <c r="J164" s="166"/>
    </row>
    <row r="165" spans="1:10" s="220" customFormat="1" x14ac:dyDescent="0.25">
      <c r="A165" s="280"/>
      <c r="B165" s="286"/>
      <c r="C165" s="287"/>
      <c r="D165" s="288"/>
      <c r="E165" s="180"/>
      <c r="F165" s="398"/>
      <c r="J165" s="166"/>
    </row>
    <row r="166" spans="1:10" s="220" customFormat="1" x14ac:dyDescent="0.25">
      <c r="A166" s="280"/>
      <c r="B166" s="286"/>
      <c r="C166" s="287"/>
      <c r="D166" s="288"/>
      <c r="E166" s="180"/>
      <c r="F166" s="398"/>
      <c r="J166" s="166"/>
    </row>
    <row r="167" spans="1:10" s="220" customFormat="1" x14ac:dyDescent="0.25">
      <c r="A167" s="280"/>
      <c r="B167" s="286"/>
      <c r="C167" s="287"/>
      <c r="D167" s="288"/>
      <c r="E167" s="180"/>
      <c r="F167" s="398"/>
      <c r="J167" s="166"/>
    </row>
    <row r="168" spans="1:10" s="220" customFormat="1" x14ac:dyDescent="0.25">
      <c r="A168" s="280"/>
      <c r="B168" s="286"/>
      <c r="C168" s="287"/>
      <c r="D168" s="288"/>
      <c r="E168" s="180"/>
      <c r="F168" s="398"/>
      <c r="J168" s="166"/>
    </row>
    <row r="169" spans="1:10" s="220" customFormat="1" x14ac:dyDescent="0.25">
      <c r="A169" s="280"/>
      <c r="B169" s="286"/>
      <c r="C169" s="287"/>
      <c r="D169" s="288"/>
      <c r="E169" s="180"/>
      <c r="F169" s="398"/>
      <c r="J169" s="166"/>
    </row>
    <row r="170" spans="1:10" s="220" customFormat="1" x14ac:dyDescent="0.25">
      <c r="A170" s="280"/>
      <c r="B170" s="286"/>
      <c r="C170" s="287"/>
      <c r="D170" s="288"/>
      <c r="E170" s="180"/>
      <c r="F170" s="398"/>
      <c r="J170" s="166"/>
    </row>
    <row r="171" spans="1:10" s="220" customFormat="1" x14ac:dyDescent="0.25">
      <c r="A171" s="280"/>
      <c r="B171" s="286"/>
      <c r="C171" s="287"/>
      <c r="D171" s="288"/>
      <c r="E171" s="180"/>
      <c r="F171" s="398"/>
      <c r="J171" s="166"/>
    </row>
    <row r="172" spans="1:10" s="220" customFormat="1" x14ac:dyDescent="0.25">
      <c r="A172" s="280"/>
      <c r="B172" s="286"/>
      <c r="C172" s="287"/>
      <c r="D172" s="288"/>
      <c r="E172" s="180"/>
      <c r="F172" s="398"/>
      <c r="J172" s="166"/>
    </row>
    <row r="173" spans="1:10" s="220" customFormat="1" x14ac:dyDescent="0.25">
      <c r="A173" s="280"/>
      <c r="B173" s="286"/>
      <c r="C173" s="287"/>
      <c r="D173" s="288"/>
      <c r="E173" s="180"/>
      <c r="F173" s="398"/>
      <c r="J173" s="166"/>
    </row>
    <row r="174" spans="1:10" s="220" customFormat="1" x14ac:dyDescent="0.25">
      <c r="A174" s="280"/>
      <c r="B174" s="286"/>
      <c r="C174" s="287"/>
      <c r="D174" s="288"/>
      <c r="E174" s="180"/>
      <c r="F174" s="398"/>
      <c r="J174" s="166"/>
    </row>
    <row r="175" spans="1:10" s="220" customFormat="1" x14ac:dyDescent="0.25">
      <c r="A175" s="280"/>
      <c r="B175" s="286"/>
      <c r="C175" s="287"/>
      <c r="D175" s="288"/>
      <c r="E175" s="180"/>
      <c r="F175" s="398"/>
      <c r="J175" s="166"/>
    </row>
    <row r="176" spans="1:10" s="220" customFormat="1" x14ac:dyDescent="0.25">
      <c r="A176" s="290"/>
      <c r="B176" s="291"/>
      <c r="C176" s="292"/>
      <c r="D176" s="293"/>
      <c r="E176" s="191"/>
      <c r="F176" s="399"/>
      <c r="J176" s="166"/>
    </row>
    <row r="177" spans="1:10" s="220" customFormat="1" x14ac:dyDescent="0.25">
      <c r="A177" s="294"/>
      <c r="B177" s="295" t="s">
        <v>22</v>
      </c>
      <c r="C177" s="296"/>
      <c r="D177" s="296"/>
      <c r="E177" s="192"/>
      <c r="F177" s="400">
        <f>SUM(F129:F176)</f>
        <v>0</v>
      </c>
      <c r="J177" s="166"/>
    </row>
    <row r="178" spans="1:10" s="220" customFormat="1" x14ac:dyDescent="0.25">
      <c r="A178" s="297"/>
      <c r="B178" s="524"/>
      <c r="C178" s="299"/>
      <c r="D178" s="299"/>
      <c r="E178" s="193"/>
      <c r="F178" s="401"/>
      <c r="J178" s="166"/>
    </row>
    <row r="179" spans="1:10" s="220" customFormat="1" x14ac:dyDescent="0.25">
      <c r="A179" s="300"/>
      <c r="B179" s="301"/>
      <c r="C179" s="302"/>
      <c r="D179" s="302"/>
      <c r="E179" s="194"/>
      <c r="F179" s="916"/>
      <c r="J179" s="166"/>
    </row>
    <row r="180" spans="1:10" s="220" customFormat="1" x14ac:dyDescent="0.25">
      <c r="A180" s="303" t="str">
        <f>A1</f>
        <v>BILL NO. 12:  GATE HOUSE INTERNAL INSTALLATIONS</v>
      </c>
      <c r="B180" s="304"/>
      <c r="C180" s="305"/>
      <c r="D180" s="306"/>
      <c r="E180" s="195"/>
      <c r="F180" s="917"/>
      <c r="J180" s="166"/>
    </row>
    <row r="181" spans="1:10" s="220" customFormat="1" x14ac:dyDescent="0.25">
      <c r="A181" s="1015" t="s">
        <v>0</v>
      </c>
      <c r="B181" s="1017" t="s">
        <v>1</v>
      </c>
      <c r="C181" s="1019" t="s">
        <v>4</v>
      </c>
      <c r="D181" s="1021" t="s">
        <v>5</v>
      </c>
      <c r="E181" s="167" t="s">
        <v>2</v>
      </c>
      <c r="F181" s="157" t="s">
        <v>6</v>
      </c>
      <c r="J181" s="166"/>
    </row>
    <row r="182" spans="1:10" s="220" customFormat="1" x14ac:dyDescent="0.25">
      <c r="A182" s="1016"/>
      <c r="B182" s="1018"/>
      <c r="C182" s="1020"/>
      <c r="D182" s="1022"/>
      <c r="E182" s="168" t="s">
        <v>3</v>
      </c>
      <c r="F182" s="158" t="s">
        <v>3</v>
      </c>
      <c r="J182" s="166"/>
    </row>
    <row r="183" spans="1:10" s="220" customFormat="1" x14ac:dyDescent="0.25">
      <c r="A183" s="231"/>
      <c r="B183" s="232"/>
      <c r="C183" s="233"/>
      <c r="D183" s="234"/>
      <c r="E183" s="169"/>
      <c r="F183" s="386"/>
      <c r="J183" s="166"/>
    </row>
    <row r="184" spans="1:10" s="220" customFormat="1" x14ac:dyDescent="0.25">
      <c r="A184" s="307" t="s">
        <v>59</v>
      </c>
      <c r="B184" s="251" t="s">
        <v>60</v>
      </c>
      <c r="C184" s="266"/>
      <c r="D184" s="258"/>
      <c r="E184" s="178"/>
      <c r="F184" s="395"/>
      <c r="J184" s="166"/>
    </row>
    <row r="185" spans="1:10" s="220" customFormat="1" ht="90" x14ac:dyDescent="0.25">
      <c r="A185" s="241"/>
      <c r="B185" s="263" t="s">
        <v>61</v>
      </c>
      <c r="C185" s="266"/>
      <c r="D185" s="258"/>
      <c r="E185" s="178"/>
      <c r="F185" s="395"/>
      <c r="J185" s="166"/>
    </row>
    <row r="186" spans="1:10" s="220" customFormat="1" x14ac:dyDescent="0.25">
      <c r="A186" s="253" t="s">
        <v>8</v>
      </c>
      <c r="B186" s="236" t="s">
        <v>62</v>
      </c>
      <c r="C186" s="237"/>
      <c r="D186" s="238"/>
      <c r="E186" s="171"/>
      <c r="F186" s="387"/>
      <c r="J186" s="166"/>
    </row>
    <row r="187" spans="1:10" s="220" customFormat="1" x14ac:dyDescent="0.25">
      <c r="A187" s="253"/>
      <c r="B187" s="242" t="s">
        <v>63</v>
      </c>
      <c r="C187" s="245">
        <v>8</v>
      </c>
      <c r="D187" s="258" t="s">
        <v>30</v>
      </c>
      <c r="E187" s="178"/>
      <c r="F187" s="390">
        <f>C187*E187</f>
        <v>0</v>
      </c>
      <c r="J187" s="166"/>
    </row>
    <row r="188" spans="1:10" s="220" customFormat="1" x14ac:dyDescent="0.25">
      <c r="A188" s="253"/>
      <c r="B188" s="242" t="s">
        <v>111</v>
      </c>
      <c r="C188" s="245">
        <v>18</v>
      </c>
      <c r="D188" s="258" t="s">
        <v>30</v>
      </c>
      <c r="E188" s="178"/>
      <c r="F188" s="390">
        <f>C188*E188</f>
        <v>0</v>
      </c>
      <c r="J188" s="166"/>
    </row>
    <row r="189" spans="1:10" s="220" customFormat="1" x14ac:dyDescent="0.25">
      <c r="A189" s="253"/>
      <c r="B189" s="242" t="s">
        <v>109</v>
      </c>
      <c r="C189" s="245">
        <v>12</v>
      </c>
      <c r="D189" s="258" t="s">
        <v>30</v>
      </c>
      <c r="E189" s="178"/>
      <c r="F189" s="390">
        <f>C189*E189</f>
        <v>0</v>
      </c>
      <c r="J189" s="166"/>
    </row>
    <row r="190" spans="1:10" s="220" customFormat="1" x14ac:dyDescent="0.25">
      <c r="A190" s="253"/>
      <c r="B190" s="242" t="s">
        <v>110</v>
      </c>
      <c r="C190" s="245">
        <v>12</v>
      </c>
      <c r="D190" s="258" t="s">
        <v>30</v>
      </c>
      <c r="E190" s="178"/>
      <c r="F190" s="390">
        <f>C190*E190</f>
        <v>0</v>
      </c>
      <c r="J190" s="166"/>
    </row>
    <row r="191" spans="1:10" s="220" customFormat="1" x14ac:dyDescent="0.25">
      <c r="A191" s="241"/>
      <c r="B191" s="242"/>
      <c r="C191" s="245"/>
      <c r="D191" s="258"/>
      <c r="E191" s="178"/>
      <c r="F191" s="395"/>
      <c r="J191" s="166"/>
    </row>
    <row r="192" spans="1:10" s="220" customFormat="1" x14ac:dyDescent="0.25">
      <c r="A192" s="253" t="s">
        <v>11</v>
      </c>
      <c r="B192" s="236" t="s">
        <v>65</v>
      </c>
      <c r="C192" s="237"/>
      <c r="D192" s="238"/>
      <c r="E192" s="171"/>
      <c r="F192" s="395"/>
      <c r="J192" s="166"/>
    </row>
    <row r="193" spans="1:10" s="220" customFormat="1" x14ac:dyDescent="0.25">
      <c r="A193" s="253"/>
      <c r="B193" s="242" t="s">
        <v>66</v>
      </c>
      <c r="C193" s="245">
        <v>4</v>
      </c>
      <c r="D193" s="258" t="s">
        <v>9</v>
      </c>
      <c r="E193" s="178"/>
      <c r="F193" s="390">
        <f>C193*E193</f>
        <v>0</v>
      </c>
      <c r="J193" s="166"/>
    </row>
    <row r="194" spans="1:10" s="220" customFormat="1" x14ac:dyDescent="0.25">
      <c r="A194" s="253"/>
      <c r="B194" s="242" t="s">
        <v>64</v>
      </c>
      <c r="C194" s="245">
        <v>2</v>
      </c>
      <c r="D194" s="258" t="s">
        <v>30</v>
      </c>
      <c r="E194" s="178"/>
      <c r="F194" s="390">
        <f>C194*E194</f>
        <v>0</v>
      </c>
      <c r="J194" s="166"/>
    </row>
    <row r="195" spans="1:10" s="220" customFormat="1" x14ac:dyDescent="0.25">
      <c r="A195" s="253"/>
      <c r="B195" s="242" t="s">
        <v>104</v>
      </c>
      <c r="C195" s="245">
        <v>3</v>
      </c>
      <c r="D195" s="258" t="s">
        <v>9</v>
      </c>
      <c r="E195" s="178"/>
      <c r="F195" s="390">
        <f>C195*E195</f>
        <v>0</v>
      </c>
      <c r="J195" s="166"/>
    </row>
    <row r="196" spans="1:10" s="220" customFormat="1" x14ac:dyDescent="0.25">
      <c r="A196" s="253"/>
      <c r="B196" s="242"/>
      <c r="C196" s="245"/>
      <c r="D196" s="258"/>
      <c r="E196" s="178"/>
      <c r="F196" s="395"/>
      <c r="J196" s="166"/>
    </row>
    <row r="197" spans="1:10" s="220" customFormat="1" x14ac:dyDescent="0.25">
      <c r="A197" s="241" t="s">
        <v>13</v>
      </c>
      <c r="B197" s="246" t="s">
        <v>36</v>
      </c>
      <c r="C197" s="245"/>
      <c r="D197" s="258"/>
      <c r="E197" s="178"/>
      <c r="F197" s="395"/>
      <c r="J197" s="166"/>
    </row>
    <row r="198" spans="1:10" s="220" customFormat="1" x14ac:dyDescent="0.25">
      <c r="A198" s="253"/>
      <c r="B198" s="242" t="s">
        <v>339</v>
      </c>
      <c r="C198" s="245">
        <v>2</v>
      </c>
      <c r="D198" s="258" t="s">
        <v>9</v>
      </c>
      <c r="E198" s="178"/>
      <c r="F198" s="390">
        <f>C198*E198</f>
        <v>0</v>
      </c>
      <c r="J198" s="166"/>
    </row>
    <row r="199" spans="1:10" s="220" customFormat="1" x14ac:dyDescent="0.25">
      <c r="A199" s="253"/>
      <c r="B199" s="242"/>
      <c r="C199" s="245"/>
      <c r="D199" s="258"/>
      <c r="E199" s="178"/>
      <c r="F199" s="395"/>
      <c r="J199" s="166"/>
    </row>
    <row r="200" spans="1:10" s="220" customFormat="1" x14ac:dyDescent="0.25">
      <c r="A200" s="241" t="s">
        <v>15</v>
      </c>
      <c r="B200" s="246" t="s">
        <v>69</v>
      </c>
      <c r="C200" s="245"/>
      <c r="D200" s="258"/>
      <c r="E200" s="178"/>
      <c r="F200" s="395"/>
      <c r="J200" s="166"/>
    </row>
    <row r="201" spans="1:10" s="220" customFormat="1" x14ac:dyDescent="0.25">
      <c r="A201" s="253"/>
      <c r="B201" s="242" t="s">
        <v>70</v>
      </c>
      <c r="C201" s="245">
        <v>1</v>
      </c>
      <c r="D201" s="258" t="s">
        <v>9</v>
      </c>
      <c r="E201" s="178"/>
      <c r="F201" s="390">
        <f>C201*E201</f>
        <v>0</v>
      </c>
      <c r="J201" s="166"/>
    </row>
    <row r="202" spans="1:10" s="220" customFormat="1" x14ac:dyDescent="0.25">
      <c r="A202" s="253"/>
      <c r="B202" s="242" t="s">
        <v>71</v>
      </c>
      <c r="C202" s="245">
        <v>1</v>
      </c>
      <c r="D202" s="258" t="s">
        <v>9</v>
      </c>
      <c r="E202" s="178"/>
      <c r="F202" s="390">
        <f>C202*E202</f>
        <v>0</v>
      </c>
      <c r="J202" s="166"/>
    </row>
    <row r="203" spans="1:10" s="220" customFormat="1" x14ac:dyDescent="0.25">
      <c r="A203" s="253"/>
      <c r="B203" s="242"/>
      <c r="C203" s="245"/>
      <c r="D203" s="258"/>
      <c r="E203" s="178"/>
      <c r="F203" s="395"/>
      <c r="J203" s="166"/>
    </row>
    <row r="204" spans="1:10" s="220" customFormat="1" x14ac:dyDescent="0.25">
      <c r="A204" s="241" t="s">
        <v>17</v>
      </c>
      <c r="B204" s="246" t="s">
        <v>72</v>
      </c>
      <c r="C204" s="245"/>
      <c r="D204" s="258"/>
      <c r="E204" s="178"/>
      <c r="F204" s="395"/>
      <c r="J204" s="166"/>
    </row>
    <row r="205" spans="1:10" s="220" customFormat="1" x14ac:dyDescent="0.25">
      <c r="A205" s="253"/>
      <c r="B205" s="242" t="s">
        <v>73</v>
      </c>
      <c r="C205" s="245">
        <v>1</v>
      </c>
      <c r="D205" s="258" t="s">
        <v>9</v>
      </c>
      <c r="E205" s="178"/>
      <c r="F205" s="390">
        <f>C205*E205</f>
        <v>0</v>
      </c>
      <c r="J205" s="166"/>
    </row>
    <row r="206" spans="1:10" s="220" customFormat="1" x14ac:dyDescent="0.25">
      <c r="A206" s="253"/>
      <c r="B206" s="242" t="s">
        <v>74</v>
      </c>
      <c r="C206" s="245">
        <v>1</v>
      </c>
      <c r="D206" s="258" t="s">
        <v>9</v>
      </c>
      <c r="E206" s="178"/>
      <c r="F206" s="390">
        <f>C206*E206</f>
        <v>0</v>
      </c>
      <c r="J206" s="166"/>
    </row>
    <row r="207" spans="1:10" s="220" customFormat="1" x14ac:dyDescent="0.25">
      <c r="A207" s="241"/>
      <c r="B207" s="242"/>
      <c r="C207" s="245"/>
      <c r="D207" s="258"/>
      <c r="E207" s="178"/>
      <c r="F207" s="395"/>
      <c r="J207" s="166"/>
    </row>
    <row r="208" spans="1:10" s="220" customFormat="1" x14ac:dyDescent="0.25">
      <c r="A208" s="241" t="s">
        <v>18</v>
      </c>
      <c r="B208" s="242" t="s">
        <v>103</v>
      </c>
      <c r="C208" s="245">
        <v>2</v>
      </c>
      <c r="D208" s="258" t="s">
        <v>9</v>
      </c>
      <c r="E208" s="178"/>
      <c r="F208" s="390">
        <f>C208*E208</f>
        <v>0</v>
      </c>
      <c r="J208" s="166"/>
    </row>
    <row r="209" spans="1:10" s="220" customFormat="1" x14ac:dyDescent="0.25">
      <c r="A209" s="241"/>
      <c r="B209" s="242"/>
      <c r="C209" s="245"/>
      <c r="D209" s="258"/>
      <c r="E209" s="178"/>
      <c r="F209" s="395"/>
      <c r="J209" s="166"/>
    </row>
    <row r="210" spans="1:10" s="220" customFormat="1" x14ac:dyDescent="0.25">
      <c r="A210" s="253" t="s">
        <v>19</v>
      </c>
      <c r="B210" s="242" t="s">
        <v>75</v>
      </c>
      <c r="C210" s="245">
        <v>2</v>
      </c>
      <c r="D210" s="258" t="s">
        <v>9</v>
      </c>
      <c r="E210" s="178"/>
      <c r="F210" s="390">
        <f>C210*E210</f>
        <v>0</v>
      </c>
      <c r="J210" s="166"/>
    </row>
    <row r="211" spans="1:10" s="220" customFormat="1" x14ac:dyDescent="0.25">
      <c r="A211" s="253"/>
      <c r="B211" s="242"/>
      <c r="C211" s="245"/>
      <c r="D211" s="258"/>
      <c r="E211" s="178"/>
      <c r="F211" s="395"/>
      <c r="J211" s="166"/>
    </row>
    <row r="212" spans="1:10" s="220" customFormat="1" x14ac:dyDescent="0.25">
      <c r="A212" s="241" t="s">
        <v>20</v>
      </c>
      <c r="B212" s="242" t="s">
        <v>76</v>
      </c>
      <c r="C212" s="245">
        <v>4</v>
      </c>
      <c r="D212" s="258" t="s">
        <v>9</v>
      </c>
      <c r="E212" s="178"/>
      <c r="F212" s="390">
        <f>C212*E212</f>
        <v>0</v>
      </c>
      <c r="J212" s="166"/>
    </row>
    <row r="213" spans="1:10" s="220" customFormat="1" x14ac:dyDescent="0.25">
      <c r="A213" s="235"/>
      <c r="B213" s="261"/>
      <c r="C213" s="259"/>
      <c r="D213" s="258"/>
      <c r="E213" s="196"/>
      <c r="F213" s="395"/>
      <c r="J213" s="166"/>
    </row>
    <row r="214" spans="1:10" s="220" customFormat="1" x14ac:dyDescent="0.25">
      <c r="A214" s="235"/>
      <c r="B214" s="261"/>
      <c r="C214" s="245"/>
      <c r="D214" s="258"/>
      <c r="E214" s="178"/>
      <c r="F214" s="888"/>
      <c r="J214" s="166"/>
    </row>
    <row r="215" spans="1:10" s="220" customFormat="1" x14ac:dyDescent="0.25">
      <c r="A215" s="235"/>
      <c r="B215" s="261"/>
      <c r="C215" s="259"/>
      <c r="D215" s="258"/>
      <c r="E215" s="196"/>
      <c r="F215" s="395"/>
      <c r="J215" s="166"/>
    </row>
    <row r="216" spans="1:10" s="220" customFormat="1" x14ac:dyDescent="0.25">
      <c r="A216" s="235"/>
      <c r="B216" s="261"/>
      <c r="C216" s="259"/>
      <c r="D216" s="258"/>
      <c r="E216" s="196"/>
      <c r="F216" s="395"/>
      <c r="J216" s="166"/>
    </row>
    <row r="217" spans="1:10" s="220" customFormat="1" x14ac:dyDescent="0.25">
      <c r="A217" s="235"/>
      <c r="B217" s="261"/>
      <c r="C217" s="259"/>
      <c r="D217" s="258"/>
      <c r="E217" s="196"/>
      <c r="F217" s="395"/>
      <c r="J217" s="166"/>
    </row>
    <row r="218" spans="1:10" s="220" customFormat="1" x14ac:dyDescent="0.25">
      <c r="A218" s="235"/>
      <c r="B218" s="261"/>
      <c r="C218" s="259"/>
      <c r="D218" s="258"/>
      <c r="E218" s="196"/>
      <c r="F218" s="395"/>
      <c r="J218" s="166"/>
    </row>
    <row r="219" spans="1:10" s="220" customFormat="1" x14ac:dyDescent="0.25">
      <c r="A219" s="235"/>
      <c r="B219" s="261"/>
      <c r="C219" s="259"/>
      <c r="D219" s="258"/>
      <c r="E219" s="196"/>
      <c r="F219" s="395"/>
      <c r="J219" s="166"/>
    </row>
    <row r="220" spans="1:10" s="220" customFormat="1" x14ac:dyDescent="0.25">
      <c r="A220" s="235"/>
      <c r="B220" s="261"/>
      <c r="C220" s="259"/>
      <c r="D220" s="258"/>
      <c r="E220" s="196"/>
      <c r="F220" s="395"/>
      <c r="J220" s="166"/>
    </row>
    <row r="221" spans="1:10" s="220" customFormat="1" x14ac:dyDescent="0.25">
      <c r="A221" s="235"/>
      <c r="B221" s="261"/>
      <c r="C221" s="259"/>
      <c r="D221" s="258"/>
      <c r="E221" s="196"/>
      <c r="F221" s="395"/>
      <c r="J221" s="166"/>
    </row>
    <row r="222" spans="1:10" s="220" customFormat="1" x14ac:dyDescent="0.25">
      <c r="A222" s="235"/>
      <c r="B222" s="261"/>
      <c r="C222" s="259"/>
      <c r="D222" s="258"/>
      <c r="E222" s="196"/>
      <c r="F222" s="395"/>
      <c r="J222" s="166"/>
    </row>
    <row r="223" spans="1:10" s="220" customFormat="1" x14ac:dyDescent="0.25">
      <c r="A223" s="235"/>
      <c r="B223" s="261"/>
      <c r="C223" s="259"/>
      <c r="D223" s="258"/>
      <c r="E223" s="196"/>
      <c r="F223" s="395"/>
      <c r="J223" s="166"/>
    </row>
    <row r="224" spans="1:10" s="220" customFormat="1" x14ac:dyDescent="0.25">
      <c r="A224" s="235"/>
      <c r="B224" s="261"/>
      <c r="C224" s="259"/>
      <c r="D224" s="258"/>
      <c r="E224" s="196"/>
      <c r="F224" s="395"/>
      <c r="J224" s="166"/>
    </row>
    <row r="225" spans="1:10" s="220" customFormat="1" x14ac:dyDescent="0.25">
      <c r="A225" s="235"/>
      <c r="B225" s="261"/>
      <c r="C225" s="259"/>
      <c r="D225" s="258"/>
      <c r="E225" s="196"/>
      <c r="F225" s="395"/>
      <c r="J225" s="166"/>
    </row>
    <row r="226" spans="1:10" s="220" customFormat="1" x14ac:dyDescent="0.25">
      <c r="A226" s="235"/>
      <c r="B226" s="261"/>
      <c r="C226" s="259"/>
      <c r="D226" s="258"/>
      <c r="E226" s="196"/>
      <c r="F226" s="395"/>
      <c r="J226" s="166"/>
    </row>
    <row r="227" spans="1:10" s="220" customFormat="1" x14ac:dyDescent="0.25">
      <c r="A227" s="235"/>
      <c r="B227" s="261"/>
      <c r="C227" s="259"/>
      <c r="D227" s="258"/>
      <c r="E227" s="196"/>
      <c r="F227" s="395"/>
      <c r="J227" s="166"/>
    </row>
    <row r="228" spans="1:10" s="220" customFormat="1" x14ac:dyDescent="0.25">
      <c r="A228" s="235"/>
      <c r="B228" s="261"/>
      <c r="C228" s="259"/>
      <c r="D228" s="258"/>
      <c r="E228" s="196"/>
      <c r="F228" s="395"/>
      <c r="J228" s="166"/>
    </row>
    <row r="229" spans="1:10" s="220" customFormat="1" x14ac:dyDescent="0.25">
      <c r="A229" s="235"/>
      <c r="B229" s="261"/>
      <c r="C229" s="259"/>
      <c r="D229" s="258"/>
      <c r="E229" s="196"/>
      <c r="F229" s="395"/>
      <c r="J229" s="166"/>
    </row>
    <row r="230" spans="1:10" s="220" customFormat="1" x14ac:dyDescent="0.25">
      <c r="A230" s="235"/>
      <c r="B230" s="261"/>
      <c r="C230" s="259"/>
      <c r="D230" s="258"/>
      <c r="E230" s="196"/>
      <c r="F230" s="395"/>
      <c r="J230" s="166"/>
    </row>
    <row r="231" spans="1:10" s="220" customFormat="1" x14ac:dyDescent="0.25">
      <c r="A231" s="235"/>
      <c r="B231" s="261"/>
      <c r="C231" s="259"/>
      <c r="D231" s="258"/>
      <c r="E231" s="196"/>
      <c r="F231" s="395"/>
      <c r="J231" s="166"/>
    </row>
    <row r="232" spans="1:10" s="220" customFormat="1" x14ac:dyDescent="0.25">
      <c r="A232" s="235"/>
      <c r="B232" s="261"/>
      <c r="C232" s="259"/>
      <c r="D232" s="258"/>
      <c r="E232" s="196"/>
      <c r="F232" s="395"/>
      <c r="J232" s="166"/>
    </row>
    <row r="233" spans="1:10" s="220" customFormat="1" x14ac:dyDescent="0.25">
      <c r="A233" s="235"/>
      <c r="B233" s="261"/>
      <c r="C233" s="259"/>
      <c r="D233" s="258"/>
      <c r="E233" s="196"/>
      <c r="F233" s="395"/>
      <c r="J233" s="166"/>
    </row>
    <row r="234" spans="1:10" s="220" customFormat="1" x14ac:dyDescent="0.25">
      <c r="A234" s="235"/>
      <c r="B234" s="261"/>
      <c r="C234" s="259"/>
      <c r="D234" s="258"/>
      <c r="E234" s="196"/>
      <c r="F234" s="395"/>
      <c r="J234" s="166"/>
    </row>
    <row r="235" spans="1:10" s="220" customFormat="1" x14ac:dyDescent="0.25">
      <c r="A235" s="235"/>
      <c r="B235" s="261"/>
      <c r="C235" s="259"/>
      <c r="D235" s="258"/>
      <c r="E235" s="196"/>
      <c r="F235" s="395"/>
      <c r="J235" s="166"/>
    </row>
    <row r="236" spans="1:10" s="220" customFormat="1" x14ac:dyDescent="0.25">
      <c r="A236" s="241"/>
      <c r="B236" s="242"/>
      <c r="C236" s="245"/>
      <c r="D236" s="258"/>
      <c r="E236" s="178"/>
      <c r="F236" s="395"/>
      <c r="J236" s="166"/>
    </row>
    <row r="237" spans="1:10" s="220" customFormat="1" x14ac:dyDescent="0.25">
      <c r="A237" s="294"/>
      <c r="B237" s="312" t="s">
        <v>22</v>
      </c>
      <c r="C237" s="296"/>
      <c r="D237" s="296"/>
      <c r="E237" s="192"/>
      <c r="F237" s="400">
        <f>SUM(F186:F236)</f>
        <v>0</v>
      </c>
      <c r="J237" s="166"/>
    </row>
    <row r="238" spans="1:10" s="220" customFormat="1" x14ac:dyDescent="0.25">
      <c r="A238" s="297"/>
      <c r="B238" s="298"/>
      <c r="C238" s="299"/>
      <c r="D238" s="299"/>
      <c r="E238" s="193"/>
      <c r="F238" s="401"/>
      <c r="J238" s="166"/>
    </row>
    <row r="239" spans="1:10" s="220" customFormat="1" x14ac:dyDescent="0.25">
      <c r="A239" s="361"/>
      <c r="B239" s="362" t="s">
        <v>342</v>
      </c>
      <c r="C239" s="229"/>
      <c r="D239" s="230"/>
      <c r="E239" s="198"/>
      <c r="F239" s="405"/>
      <c r="J239" s="166"/>
    </row>
    <row r="240" spans="1:10" s="220" customFormat="1" x14ac:dyDescent="0.25">
      <c r="A240" s="363"/>
      <c r="B240" s="362"/>
      <c r="C240" s="229"/>
      <c r="D240" s="230"/>
      <c r="E240" s="198"/>
      <c r="F240" s="405"/>
      <c r="J240" s="166"/>
    </row>
    <row r="241" spans="1:10" s="220" customFormat="1" x14ac:dyDescent="0.25">
      <c r="A241" s="364" t="s">
        <v>80</v>
      </c>
      <c r="B241" s="365" t="s">
        <v>1</v>
      </c>
      <c r="C241" s="366"/>
      <c r="D241" s="366"/>
      <c r="E241" s="218"/>
      <c r="F241" s="420" t="s">
        <v>6</v>
      </c>
      <c r="J241" s="166"/>
    </row>
    <row r="242" spans="1:10" s="220" customFormat="1" x14ac:dyDescent="0.25">
      <c r="A242" s="367"/>
      <c r="B242" s="368"/>
      <c r="C242" s="272"/>
      <c r="D242" s="272"/>
      <c r="E242" s="185"/>
      <c r="F242" s="421" t="s">
        <v>115</v>
      </c>
      <c r="J242" s="166"/>
    </row>
    <row r="243" spans="1:10" s="220" customFormat="1" x14ac:dyDescent="0.25">
      <c r="A243" s="369"/>
      <c r="B243" s="370"/>
      <c r="C243" s="371"/>
      <c r="D243" s="372"/>
      <c r="E243" s="221"/>
      <c r="F243" s="422"/>
      <c r="J243" s="166"/>
    </row>
    <row r="244" spans="1:10" s="220" customFormat="1" x14ac:dyDescent="0.25">
      <c r="A244" s="280"/>
      <c r="B244" s="373" t="s">
        <v>214</v>
      </c>
      <c r="C244" s="371"/>
      <c r="D244" s="374"/>
      <c r="E244" s="222"/>
      <c r="F244" s="422"/>
      <c r="J244" s="166"/>
    </row>
    <row r="245" spans="1:10" s="220" customFormat="1" x14ac:dyDescent="0.25">
      <c r="A245" s="279"/>
      <c r="B245" s="375"/>
      <c r="C245" s="371"/>
      <c r="D245" s="374"/>
      <c r="E245" s="222"/>
      <c r="F245" s="422"/>
      <c r="J245" s="166"/>
    </row>
    <row r="246" spans="1:10" s="220" customFormat="1" x14ac:dyDescent="0.25">
      <c r="A246" s="235" t="s">
        <v>7</v>
      </c>
      <c r="B246" s="376" t="str">
        <f>B5</f>
        <v>SANITARY FITTINGS - CLIENT SUPPLY</v>
      </c>
      <c r="C246" s="371"/>
      <c r="D246" s="374"/>
      <c r="E246" s="222"/>
      <c r="F246" s="422">
        <f>F63</f>
        <v>35400</v>
      </c>
      <c r="J246" s="166"/>
    </row>
    <row r="247" spans="1:10" s="220" customFormat="1" x14ac:dyDescent="0.25">
      <c r="A247" s="279"/>
      <c r="B247" s="375"/>
      <c r="C247" s="371"/>
      <c r="D247" s="374"/>
      <c r="E247" s="222"/>
      <c r="F247" s="422"/>
      <c r="J247" s="166"/>
    </row>
    <row r="248" spans="1:10" s="220" customFormat="1" x14ac:dyDescent="0.25">
      <c r="A248" s="235" t="s">
        <v>23</v>
      </c>
      <c r="B248" s="376" t="str">
        <f>B69</f>
        <v>SANITARY FITTINGS - LABOUR</v>
      </c>
      <c r="C248" s="371"/>
      <c r="D248" s="374"/>
      <c r="E248" s="222"/>
      <c r="F248" s="422">
        <f>F119</f>
        <v>0</v>
      </c>
      <c r="J248" s="166"/>
    </row>
    <row r="249" spans="1:10" s="220" customFormat="1" x14ac:dyDescent="0.25">
      <c r="A249" s="279"/>
      <c r="B249" s="375"/>
      <c r="C249" s="371"/>
      <c r="D249" s="374"/>
      <c r="E249" s="222"/>
      <c r="F249" s="422"/>
      <c r="J249" s="166"/>
    </row>
    <row r="250" spans="1:10" s="220" customFormat="1" x14ac:dyDescent="0.25">
      <c r="A250" s="235" t="s">
        <v>59</v>
      </c>
      <c r="B250" s="375" t="str">
        <f>B125</f>
        <v xml:space="preserve">PLUMBING INSTALLATIONS </v>
      </c>
      <c r="C250" s="371"/>
      <c r="D250" s="374"/>
      <c r="E250" s="222"/>
      <c r="F250" s="422">
        <f>F177</f>
        <v>0</v>
      </c>
      <c r="J250" s="166"/>
    </row>
    <row r="251" spans="1:10" s="220" customFormat="1" x14ac:dyDescent="0.25">
      <c r="A251" s="279"/>
      <c r="B251" s="375"/>
      <c r="C251" s="371"/>
      <c r="D251" s="374"/>
      <c r="E251" s="222"/>
      <c r="F251" s="422"/>
      <c r="J251" s="166"/>
    </row>
    <row r="252" spans="1:10" s="220" customFormat="1" x14ac:dyDescent="0.25">
      <c r="A252" s="235" t="s">
        <v>118</v>
      </c>
      <c r="B252" s="375" t="str">
        <f>B184</f>
        <v>DRAINAGE INSTALLATIONS</v>
      </c>
      <c r="C252" s="371"/>
      <c r="D252" s="374"/>
      <c r="E252" s="222"/>
      <c r="F252" s="422">
        <f>F237</f>
        <v>0</v>
      </c>
      <c r="J252" s="166"/>
    </row>
    <row r="253" spans="1:10" s="220" customFormat="1" x14ac:dyDescent="0.25">
      <c r="A253" s="279"/>
      <c r="B253" s="375"/>
      <c r="C253" s="371"/>
      <c r="D253" s="374"/>
      <c r="E253" s="222"/>
      <c r="F253" s="422"/>
      <c r="J253" s="166"/>
    </row>
    <row r="254" spans="1:10" s="220" customFormat="1" x14ac:dyDescent="0.25">
      <c r="A254" s="235"/>
      <c r="B254" s="375"/>
      <c r="C254" s="371"/>
      <c r="D254" s="374"/>
      <c r="E254" s="222"/>
      <c r="F254" s="422"/>
      <c r="J254" s="166"/>
    </row>
    <row r="255" spans="1:10" s="220" customFormat="1" x14ac:dyDescent="0.25">
      <c r="A255" s="279"/>
      <c r="B255" s="375"/>
      <c r="C255" s="371"/>
      <c r="D255" s="374"/>
      <c r="E255" s="222"/>
      <c r="F255" s="423"/>
      <c r="J255" s="166"/>
    </row>
    <row r="256" spans="1:10" s="220" customFormat="1" x14ac:dyDescent="0.25">
      <c r="A256" s="369"/>
      <c r="B256" s="881"/>
      <c r="C256" s="296"/>
      <c r="D256" s="372"/>
      <c r="E256" s="221"/>
      <c r="F256" s="918"/>
      <c r="J256" s="166"/>
    </row>
    <row r="257" spans="1:10" s="220" customFormat="1" x14ac:dyDescent="0.25">
      <c r="A257" s="279" t="s">
        <v>8</v>
      </c>
      <c r="B257" s="375" t="s">
        <v>379</v>
      </c>
      <c r="C257" s="371"/>
      <c r="D257" s="374"/>
      <c r="E257" s="222"/>
      <c r="F257" s="919">
        <f>SUM(F244:F256)</f>
        <v>35400</v>
      </c>
      <c r="J257" s="166"/>
    </row>
    <row r="258" spans="1:10" s="220" customFormat="1" x14ac:dyDescent="0.25">
      <c r="A258" s="279"/>
      <c r="B258" s="375"/>
      <c r="C258" s="371"/>
      <c r="D258" s="374"/>
      <c r="E258" s="222"/>
      <c r="F258" s="422"/>
      <c r="J258" s="166"/>
    </row>
    <row r="259" spans="1:10" s="220" customFormat="1" x14ac:dyDescent="0.25">
      <c r="A259" s="279" t="s">
        <v>11</v>
      </c>
      <c r="B259" s="375" t="s">
        <v>380</v>
      </c>
      <c r="C259" s="371"/>
      <c r="D259" s="374"/>
      <c r="E259" s="222"/>
      <c r="F259" s="919">
        <f>F257*3</f>
        <v>106200</v>
      </c>
      <c r="J259" s="166"/>
    </row>
    <row r="260" spans="1:10" s="220" customFormat="1" x14ac:dyDescent="0.25">
      <c r="A260" s="279"/>
      <c r="B260" s="375"/>
      <c r="C260" s="371"/>
      <c r="D260" s="374"/>
      <c r="E260" s="222"/>
      <c r="F260" s="422"/>
      <c r="J260" s="166"/>
    </row>
    <row r="261" spans="1:10" s="220" customFormat="1" x14ac:dyDescent="0.25">
      <c r="A261" s="279"/>
      <c r="B261" s="375"/>
      <c r="C261" s="371"/>
      <c r="D261" s="374"/>
      <c r="E261" s="222"/>
      <c r="F261" s="422"/>
      <c r="J261" s="166"/>
    </row>
    <row r="262" spans="1:10" s="220" customFormat="1" x14ac:dyDescent="0.25">
      <c r="A262" s="279"/>
      <c r="B262" s="375"/>
      <c r="C262" s="371"/>
      <c r="D262" s="374"/>
      <c r="E262" s="222"/>
      <c r="F262" s="422"/>
      <c r="J262" s="166"/>
    </row>
    <row r="263" spans="1:10" s="220" customFormat="1" x14ac:dyDescent="0.25">
      <c r="A263" s="279"/>
      <c r="B263" s="375"/>
      <c r="C263" s="371"/>
      <c r="D263" s="374"/>
      <c r="E263" s="222"/>
      <c r="F263" s="422"/>
      <c r="J263" s="166"/>
    </row>
    <row r="264" spans="1:10" s="220" customFormat="1" x14ac:dyDescent="0.25">
      <c r="A264" s="279"/>
      <c r="B264" s="375"/>
      <c r="C264" s="371"/>
      <c r="D264" s="374"/>
      <c r="E264" s="222"/>
      <c r="F264" s="422"/>
      <c r="J264" s="166"/>
    </row>
    <row r="265" spans="1:10" s="220" customFormat="1" x14ac:dyDescent="0.25">
      <c r="A265" s="279"/>
      <c r="B265" s="375"/>
      <c r="C265" s="371"/>
      <c r="D265" s="374"/>
      <c r="E265" s="222"/>
      <c r="F265" s="422"/>
      <c r="J265" s="166"/>
    </row>
    <row r="266" spans="1:10" s="220" customFormat="1" x14ac:dyDescent="0.25">
      <c r="A266" s="279"/>
      <c r="B266" s="375"/>
      <c r="C266" s="371"/>
      <c r="D266" s="374"/>
      <c r="E266" s="222"/>
      <c r="F266" s="422"/>
      <c r="J266" s="166"/>
    </row>
    <row r="267" spans="1:10" s="220" customFormat="1" x14ac:dyDescent="0.25">
      <c r="A267" s="279"/>
      <c r="B267" s="375"/>
      <c r="C267" s="371"/>
      <c r="D267" s="374"/>
      <c r="E267" s="222"/>
      <c r="F267" s="422"/>
      <c r="J267" s="166"/>
    </row>
    <row r="268" spans="1:10" s="220" customFormat="1" x14ac:dyDescent="0.25">
      <c r="A268" s="279"/>
      <c r="B268" s="375"/>
      <c r="C268" s="371"/>
      <c r="D268" s="374"/>
      <c r="E268" s="222"/>
      <c r="F268" s="422"/>
      <c r="J268" s="166"/>
    </row>
    <row r="269" spans="1:10" s="220" customFormat="1" x14ac:dyDescent="0.25">
      <c r="A269" s="279"/>
      <c r="B269" s="375"/>
      <c r="C269" s="371"/>
      <c r="D269" s="374"/>
      <c r="E269" s="222"/>
      <c r="F269" s="422"/>
      <c r="J269" s="166"/>
    </row>
    <row r="270" spans="1:10" s="220" customFormat="1" x14ac:dyDescent="0.25">
      <c r="A270" s="279"/>
      <c r="B270" s="375"/>
      <c r="C270" s="371"/>
      <c r="D270" s="374"/>
      <c r="E270" s="222"/>
      <c r="F270" s="422"/>
      <c r="J270" s="166"/>
    </row>
    <row r="271" spans="1:10" s="220" customFormat="1" x14ac:dyDescent="0.25">
      <c r="A271" s="279"/>
      <c r="B271" s="375"/>
      <c r="C271" s="371"/>
      <c r="D271" s="374"/>
      <c r="E271" s="222"/>
      <c r="F271" s="422"/>
      <c r="J271" s="166"/>
    </row>
    <row r="272" spans="1:10" s="220" customFormat="1" x14ac:dyDescent="0.25">
      <c r="A272" s="279"/>
      <c r="B272" s="375"/>
      <c r="C272" s="371"/>
      <c r="D272" s="374"/>
      <c r="E272" s="222"/>
      <c r="F272" s="422"/>
      <c r="J272" s="166"/>
    </row>
    <row r="273" spans="1:10" s="220" customFormat="1" x14ac:dyDescent="0.25">
      <c r="A273" s="279"/>
      <c r="B273" s="375"/>
      <c r="C273" s="371"/>
      <c r="D273" s="374"/>
      <c r="E273" s="222"/>
      <c r="F273" s="422"/>
      <c r="J273" s="166"/>
    </row>
    <row r="274" spans="1:10" s="220" customFormat="1" x14ac:dyDescent="0.25">
      <c r="A274" s="279"/>
      <c r="B274" s="375"/>
      <c r="C274" s="371"/>
      <c r="D274" s="374"/>
      <c r="E274" s="222"/>
      <c r="F274" s="422"/>
      <c r="J274" s="166"/>
    </row>
    <row r="275" spans="1:10" s="220" customFormat="1" x14ac:dyDescent="0.25">
      <c r="A275" s="279"/>
      <c r="B275" s="375"/>
      <c r="C275" s="371"/>
      <c r="D275" s="374"/>
      <c r="E275" s="222"/>
      <c r="F275" s="422"/>
      <c r="J275" s="166"/>
    </row>
    <row r="276" spans="1:10" s="220" customFormat="1" x14ac:dyDescent="0.25">
      <c r="A276" s="279"/>
      <c r="B276" s="375"/>
      <c r="C276" s="371"/>
      <c r="D276" s="374"/>
      <c r="E276" s="222"/>
      <c r="F276" s="422"/>
      <c r="J276" s="166"/>
    </row>
    <row r="277" spans="1:10" s="220" customFormat="1" x14ac:dyDescent="0.25">
      <c r="A277" s="279"/>
      <c r="B277" s="375"/>
      <c r="C277" s="371"/>
      <c r="D277" s="374"/>
      <c r="E277" s="222"/>
      <c r="F277" s="422"/>
      <c r="J277" s="166"/>
    </row>
    <row r="278" spans="1:10" s="220" customFormat="1" x14ac:dyDescent="0.25">
      <c r="A278" s="279"/>
      <c r="B278" s="375"/>
      <c r="C278" s="371"/>
      <c r="D278" s="374"/>
      <c r="E278" s="222"/>
      <c r="F278" s="422"/>
      <c r="J278" s="166"/>
    </row>
    <row r="279" spans="1:10" s="220" customFormat="1" x14ac:dyDescent="0.25">
      <c r="A279" s="279"/>
      <c r="B279" s="375"/>
      <c r="C279" s="371"/>
      <c r="D279" s="374"/>
      <c r="E279" s="222"/>
      <c r="F279" s="422"/>
      <c r="J279" s="166"/>
    </row>
    <row r="280" spans="1:10" s="220" customFormat="1" x14ac:dyDescent="0.25">
      <c r="A280" s="279"/>
      <c r="B280" s="375"/>
      <c r="C280" s="371"/>
      <c r="D280" s="374"/>
      <c r="E280" s="222"/>
      <c r="F280" s="422"/>
      <c r="J280" s="166"/>
    </row>
    <row r="281" spans="1:10" s="220" customFormat="1" x14ac:dyDescent="0.25">
      <c r="A281" s="279"/>
      <c r="B281" s="375"/>
      <c r="C281" s="371"/>
      <c r="D281" s="374"/>
      <c r="E281" s="222"/>
      <c r="F281" s="422"/>
      <c r="J281" s="166"/>
    </row>
    <row r="282" spans="1:10" s="220" customFormat="1" x14ac:dyDescent="0.25">
      <c r="A282" s="279"/>
      <c r="B282" s="375"/>
      <c r="C282" s="371"/>
      <c r="D282" s="374"/>
      <c r="E282" s="222"/>
      <c r="F282" s="422"/>
      <c r="J282" s="166"/>
    </row>
    <row r="283" spans="1:10" s="220" customFormat="1" x14ac:dyDescent="0.25">
      <c r="A283" s="279"/>
      <c r="B283" s="375"/>
      <c r="C283" s="371"/>
      <c r="D283" s="374"/>
      <c r="E283" s="222"/>
      <c r="F283" s="422"/>
      <c r="J283" s="166"/>
    </row>
    <row r="284" spans="1:10" s="220" customFormat="1" x14ac:dyDescent="0.25">
      <c r="A284" s="279"/>
      <c r="B284" s="375"/>
      <c r="C284" s="371"/>
      <c r="D284" s="374"/>
      <c r="E284" s="222"/>
      <c r="F284" s="422"/>
      <c r="J284" s="166"/>
    </row>
    <row r="285" spans="1:10" s="220" customFormat="1" x14ac:dyDescent="0.25">
      <c r="A285" s="279"/>
      <c r="B285" s="375"/>
      <c r="C285" s="371"/>
      <c r="D285" s="374"/>
      <c r="E285" s="222"/>
      <c r="F285" s="422"/>
      <c r="J285" s="166"/>
    </row>
    <row r="286" spans="1:10" s="220" customFormat="1" x14ac:dyDescent="0.25">
      <c r="A286" s="279"/>
      <c r="B286" s="375"/>
      <c r="C286" s="371"/>
      <c r="D286" s="374"/>
      <c r="E286" s="222"/>
      <c r="F286" s="422"/>
      <c r="J286" s="166"/>
    </row>
    <row r="287" spans="1:10" s="220" customFormat="1" x14ac:dyDescent="0.25">
      <c r="A287" s="279"/>
      <c r="B287" s="375"/>
      <c r="C287" s="371"/>
      <c r="D287" s="374"/>
      <c r="E287" s="222"/>
      <c r="F287" s="422"/>
      <c r="J287" s="166"/>
    </row>
    <row r="288" spans="1:10" s="220" customFormat="1" x14ac:dyDescent="0.25">
      <c r="A288" s="279"/>
      <c r="B288" s="375"/>
      <c r="C288" s="371"/>
      <c r="D288" s="374"/>
      <c r="E288" s="222"/>
      <c r="F288" s="422"/>
      <c r="J288" s="166"/>
    </row>
    <row r="289" spans="1:10" s="220" customFormat="1" x14ac:dyDescent="0.25">
      <c r="A289" s="279"/>
      <c r="B289" s="375"/>
      <c r="C289" s="371"/>
      <c r="D289" s="374"/>
      <c r="E289" s="222"/>
      <c r="F289" s="422"/>
      <c r="J289" s="166"/>
    </row>
    <row r="290" spans="1:10" s="220" customFormat="1" x14ac:dyDescent="0.25">
      <c r="A290" s="279"/>
      <c r="B290" s="375"/>
      <c r="C290" s="371"/>
      <c r="D290" s="374"/>
      <c r="E290" s="222"/>
      <c r="F290" s="422"/>
      <c r="J290" s="166"/>
    </row>
    <row r="291" spans="1:10" s="220" customFormat="1" x14ac:dyDescent="0.25">
      <c r="A291" s="279"/>
      <c r="B291" s="375"/>
      <c r="C291" s="371"/>
      <c r="D291" s="374"/>
      <c r="E291" s="222"/>
      <c r="F291" s="422"/>
      <c r="J291" s="166"/>
    </row>
    <row r="292" spans="1:10" s="220" customFormat="1" x14ac:dyDescent="0.25">
      <c r="A292" s="279"/>
      <c r="B292" s="375"/>
      <c r="C292" s="371"/>
      <c r="D292" s="374"/>
      <c r="E292" s="222"/>
      <c r="F292" s="422"/>
      <c r="J292" s="166"/>
    </row>
    <row r="293" spans="1:10" s="220" customFormat="1" x14ac:dyDescent="0.25">
      <c r="A293" s="279"/>
      <c r="B293" s="375"/>
      <c r="C293" s="371"/>
      <c r="D293" s="374"/>
      <c r="E293" s="222"/>
      <c r="F293" s="422"/>
      <c r="J293" s="166"/>
    </row>
    <row r="294" spans="1:10" s="220" customFormat="1" x14ac:dyDescent="0.25">
      <c r="A294" s="279"/>
      <c r="B294" s="375"/>
      <c r="C294" s="371"/>
      <c r="D294" s="374"/>
      <c r="E294" s="222"/>
      <c r="F294" s="422"/>
      <c r="J294" s="166"/>
    </row>
    <row r="295" spans="1:10" s="220" customFormat="1" x14ac:dyDescent="0.25">
      <c r="A295" s="279"/>
      <c r="B295" s="375"/>
      <c r="C295" s="371"/>
      <c r="D295" s="374"/>
      <c r="E295" s="222"/>
      <c r="F295" s="422"/>
      <c r="J295" s="166"/>
    </row>
    <row r="296" spans="1:10" s="220" customFormat="1" x14ac:dyDescent="0.25">
      <c r="A296" s="279"/>
      <c r="B296" s="375"/>
      <c r="C296" s="371"/>
      <c r="D296" s="374"/>
      <c r="E296" s="222"/>
      <c r="F296" s="422"/>
      <c r="J296" s="166"/>
    </row>
    <row r="297" spans="1:10" s="220" customFormat="1" x14ac:dyDescent="0.25">
      <c r="A297" s="279"/>
      <c r="B297" s="375"/>
      <c r="C297" s="371"/>
      <c r="D297" s="374"/>
      <c r="E297" s="222"/>
      <c r="F297" s="422"/>
      <c r="J297" s="166"/>
    </row>
    <row r="298" spans="1:10" s="220" customFormat="1" x14ac:dyDescent="0.25">
      <c r="A298" s="279"/>
      <c r="B298" s="375"/>
      <c r="C298" s="371"/>
      <c r="D298" s="374"/>
      <c r="E298" s="222"/>
      <c r="F298" s="422"/>
      <c r="J298" s="166"/>
    </row>
    <row r="299" spans="1:10" s="220" customFormat="1" x14ac:dyDescent="0.25">
      <c r="A299" s="279"/>
      <c r="B299" s="375"/>
      <c r="C299" s="371"/>
      <c r="D299" s="374"/>
      <c r="E299" s="222"/>
      <c r="F299" s="422"/>
      <c r="J299" s="166"/>
    </row>
    <row r="300" spans="1:10" s="220" customFormat="1" x14ac:dyDescent="0.25">
      <c r="A300" s="279"/>
      <c r="B300" s="375"/>
      <c r="C300" s="371"/>
      <c r="D300" s="374"/>
      <c r="E300" s="222"/>
      <c r="F300" s="422"/>
      <c r="J300" s="166"/>
    </row>
    <row r="301" spans="1:10" s="220" customFormat="1" x14ac:dyDescent="0.25">
      <c r="A301" s="279"/>
      <c r="B301" s="375"/>
      <c r="C301" s="371"/>
      <c r="D301" s="374"/>
      <c r="E301" s="222"/>
      <c r="F301" s="422"/>
      <c r="J301" s="166"/>
    </row>
    <row r="302" spans="1:10" s="220" customFormat="1" x14ac:dyDescent="0.25">
      <c r="A302" s="377" t="s">
        <v>13</v>
      </c>
      <c r="B302" s="378" t="s">
        <v>381</v>
      </c>
      <c r="C302" s="379"/>
      <c r="D302" s="380"/>
      <c r="E302" s="225"/>
      <c r="F302" s="920">
        <f>F259</f>
        <v>106200</v>
      </c>
      <c r="J302" s="166"/>
    </row>
    <row r="303" spans="1:10" s="220" customFormat="1" x14ac:dyDescent="0.25">
      <c r="A303" s="381"/>
      <c r="B303" s="382"/>
      <c r="C303" s="299"/>
      <c r="D303" s="383"/>
      <c r="E303" s="226"/>
      <c r="F303" s="425"/>
      <c r="J303" s="166"/>
    </row>
  </sheetData>
  <sheetProtection algorithmName="SHA-512" hashValue="tHoELIuMW4hNrslniDNDvWasYKv/1cU6rMwtPA/INk9+dRnuEb/GFcJ2dTQqufSDo74zLyuS+0PoeomksKqwCA==" saltValue="GPl7p/Y/nvExugpxH9qIcw==" spinCount="100000" sheet="1" objects="1" scenarios="1"/>
  <mergeCells count="16">
    <mergeCell ref="A122:A123"/>
    <mergeCell ref="B122:B123"/>
    <mergeCell ref="C122:C123"/>
    <mergeCell ref="D122:D123"/>
    <mergeCell ref="A181:A182"/>
    <mergeCell ref="B181:B182"/>
    <mergeCell ref="C181:C182"/>
    <mergeCell ref="D181:D182"/>
    <mergeCell ref="A2:A3"/>
    <mergeCell ref="B2:B3"/>
    <mergeCell ref="C2:C3"/>
    <mergeCell ref="D2:D3"/>
    <mergeCell ref="A66:A67"/>
    <mergeCell ref="B66:B67"/>
    <mergeCell ref="C66:C67"/>
    <mergeCell ref="D66:D67"/>
  </mergeCells>
  <pageMargins left="0.77291666666666703" right="0.45" top="0.90625" bottom="0.75" header="0.3" footer="0.3"/>
  <pageSetup scale="70" firstPageNumber="54"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1" manualBreakCount="1">
    <brk id="17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view="pageBreakPreview" topLeftCell="A196" zoomScaleNormal="100" zoomScaleSheetLayoutView="100" workbookViewId="0">
      <selection activeCell="G196" sqref="G1:N1048576"/>
    </sheetView>
  </sheetViews>
  <sheetFormatPr defaultRowHeight="15" x14ac:dyDescent="0.25"/>
  <cols>
    <col min="1" max="1" width="7.140625" style="153" customWidth="1"/>
    <col min="2" max="2" width="52.5703125" style="134" customWidth="1"/>
    <col min="3" max="3" width="8.42578125" style="137" bestFit="1" customWidth="1"/>
    <col min="4" max="4" width="7" style="154" bestFit="1" customWidth="1"/>
    <col min="5" max="5" width="12.7109375" style="132" bestFit="1" customWidth="1"/>
    <col min="6" max="6" width="15.85546875" style="163" customWidth="1"/>
    <col min="7" max="8" width="9.140625" style="123"/>
    <col min="9" max="9" width="9.42578125" style="123" bestFit="1" customWidth="1"/>
    <col min="10" max="16384" width="9.140625" style="123"/>
  </cols>
  <sheetData>
    <row r="1" spans="1:6" x14ac:dyDescent="0.25">
      <c r="A1" s="937"/>
      <c r="B1" s="938"/>
      <c r="C1" s="937"/>
      <c r="D1" s="937"/>
      <c r="E1" s="477"/>
      <c r="F1" s="593"/>
    </row>
    <row r="2" spans="1:6" s="922" customFormat="1" x14ac:dyDescent="0.25">
      <c r="A2" s="939" t="s">
        <v>347</v>
      </c>
      <c r="B2" s="530"/>
      <c r="C2" s="531"/>
      <c r="D2" s="532"/>
      <c r="E2" s="480"/>
      <c r="F2" s="596"/>
    </row>
    <row r="3" spans="1:6" s="922" customFormat="1" x14ac:dyDescent="0.25">
      <c r="A3" s="1028" t="s">
        <v>0</v>
      </c>
      <c r="B3" s="1030" t="s">
        <v>1</v>
      </c>
      <c r="C3" s="1032" t="s">
        <v>4</v>
      </c>
      <c r="D3" s="1034" t="s">
        <v>5</v>
      </c>
      <c r="E3" s="481" t="s">
        <v>2</v>
      </c>
      <c r="F3" s="597" t="s">
        <v>6</v>
      </c>
    </row>
    <row r="4" spans="1:6" s="922" customFormat="1" x14ac:dyDescent="0.25">
      <c r="A4" s="1029"/>
      <c r="B4" s="1031"/>
      <c r="C4" s="1033"/>
      <c r="D4" s="1035"/>
      <c r="E4" s="482" t="s">
        <v>3</v>
      </c>
      <c r="F4" s="598" t="s">
        <v>3</v>
      </c>
    </row>
    <row r="5" spans="1:6" s="922" customFormat="1" x14ac:dyDescent="0.25">
      <c r="A5" s="940"/>
      <c r="B5" s="534"/>
      <c r="C5" s="537"/>
      <c r="D5" s="538"/>
      <c r="E5" s="484"/>
      <c r="F5" s="600"/>
    </row>
    <row r="6" spans="1:6" s="922" customFormat="1" x14ac:dyDescent="0.25">
      <c r="A6" s="235" t="s">
        <v>7</v>
      </c>
      <c r="B6" s="534" t="s">
        <v>120</v>
      </c>
      <c r="C6" s="535"/>
      <c r="D6" s="536"/>
      <c r="E6" s="470"/>
      <c r="F6" s="980"/>
    </row>
    <row r="7" spans="1:6" s="922" customFormat="1" x14ac:dyDescent="0.25">
      <c r="A7" s="517"/>
      <c r="B7" s="941" t="s">
        <v>26</v>
      </c>
      <c r="C7" s="537"/>
      <c r="D7" s="538"/>
      <c r="E7" s="483"/>
      <c r="F7" s="589"/>
    </row>
    <row r="8" spans="1:6" s="923" customFormat="1" x14ac:dyDescent="0.25">
      <c r="A8" s="545"/>
      <c r="B8" s="140"/>
      <c r="C8" s="138"/>
      <c r="D8" s="544"/>
      <c r="E8" s="177"/>
      <c r="F8" s="159"/>
    </row>
    <row r="9" spans="1:6" s="922" customFormat="1" x14ac:dyDescent="0.25">
      <c r="A9" s="537"/>
      <c r="B9" s="534" t="s">
        <v>121</v>
      </c>
      <c r="C9" s="537"/>
      <c r="D9" s="538"/>
      <c r="E9" s="484"/>
      <c r="F9" s="600"/>
    </row>
    <row r="10" spans="1:6" s="922" customFormat="1" ht="120" x14ac:dyDescent="0.25">
      <c r="A10" s="519" t="s">
        <v>8</v>
      </c>
      <c r="B10" s="942" t="s">
        <v>122</v>
      </c>
      <c r="C10" s="943">
        <v>1</v>
      </c>
      <c r="D10" s="944" t="s">
        <v>79</v>
      </c>
      <c r="E10" s="466"/>
      <c r="F10" s="600">
        <f>E10*$C10</f>
        <v>0</v>
      </c>
    </row>
    <row r="11" spans="1:6" s="922" customFormat="1" x14ac:dyDescent="0.25">
      <c r="A11" s="945"/>
      <c r="B11" s="946" t="s">
        <v>123</v>
      </c>
      <c r="C11" s="947"/>
      <c r="D11" s="948"/>
      <c r="E11" s="924"/>
      <c r="F11" s="981"/>
    </row>
    <row r="12" spans="1:6" s="922" customFormat="1" ht="135" x14ac:dyDescent="0.25">
      <c r="A12" s="940" t="s">
        <v>11</v>
      </c>
      <c r="B12" s="949" t="s">
        <v>124</v>
      </c>
      <c r="C12" s="537">
        <v>1</v>
      </c>
      <c r="D12" s="538" t="s">
        <v>9</v>
      </c>
      <c r="E12" s="483"/>
      <c r="F12" s="589">
        <f>E12*$C12</f>
        <v>0</v>
      </c>
    </row>
    <row r="13" spans="1:6" s="922" customFormat="1" x14ac:dyDescent="0.25">
      <c r="A13" s="519"/>
      <c r="B13" s="950"/>
      <c r="C13" s="951"/>
      <c r="D13" s="952"/>
      <c r="E13" s="466"/>
      <c r="F13" s="600"/>
    </row>
    <row r="14" spans="1:6" s="922" customFormat="1" x14ac:dyDescent="0.25">
      <c r="A14" s="519"/>
      <c r="B14" s="950"/>
      <c r="C14" s="951"/>
      <c r="D14" s="952"/>
      <c r="E14" s="466"/>
      <c r="F14" s="600"/>
    </row>
    <row r="15" spans="1:6" s="922" customFormat="1" x14ac:dyDescent="0.25">
      <c r="A15" s="519"/>
      <c r="B15" s="950"/>
      <c r="C15" s="951"/>
      <c r="D15" s="952"/>
      <c r="E15" s="466"/>
      <c r="F15" s="600"/>
    </row>
    <row r="16" spans="1:6" s="922" customFormat="1" x14ac:dyDescent="0.25">
      <c r="A16" s="519"/>
      <c r="B16" s="950"/>
      <c r="C16" s="951"/>
      <c r="D16" s="952"/>
      <c r="E16" s="466"/>
      <c r="F16" s="600"/>
    </row>
    <row r="17" spans="1:6" s="922" customFormat="1" x14ac:dyDescent="0.25">
      <c r="A17" s="519"/>
      <c r="B17" s="950"/>
      <c r="C17" s="951"/>
      <c r="D17" s="952"/>
      <c r="E17" s="466"/>
      <c r="F17" s="600"/>
    </row>
    <row r="18" spans="1:6" s="922" customFormat="1" x14ac:dyDescent="0.25">
      <c r="A18" s="519"/>
      <c r="B18" s="950"/>
      <c r="C18" s="951"/>
      <c r="D18" s="952"/>
      <c r="E18" s="466"/>
      <c r="F18" s="600"/>
    </row>
    <row r="19" spans="1:6" s="922" customFormat="1" x14ac:dyDescent="0.25">
      <c r="A19" s="519"/>
      <c r="B19" s="950"/>
      <c r="C19" s="951"/>
      <c r="D19" s="952"/>
      <c r="E19" s="466"/>
      <c r="F19" s="600"/>
    </row>
    <row r="20" spans="1:6" s="922" customFormat="1" x14ac:dyDescent="0.25">
      <c r="A20" s="519"/>
      <c r="B20" s="950"/>
      <c r="C20" s="951"/>
      <c r="D20" s="952"/>
      <c r="E20" s="466"/>
      <c r="F20" s="600"/>
    </row>
    <row r="21" spans="1:6" s="922" customFormat="1" x14ac:dyDescent="0.25">
      <c r="A21" s="519"/>
      <c r="B21" s="950"/>
      <c r="C21" s="951"/>
      <c r="D21" s="952"/>
      <c r="E21" s="466"/>
      <c r="F21" s="600"/>
    </row>
    <row r="22" spans="1:6" s="922" customFormat="1" x14ac:dyDescent="0.25">
      <c r="A22" s="519"/>
      <c r="B22" s="950"/>
      <c r="C22" s="951"/>
      <c r="D22" s="952"/>
      <c r="E22" s="466"/>
      <c r="F22" s="600"/>
    </row>
    <row r="23" spans="1:6" s="922" customFormat="1" x14ac:dyDescent="0.25">
      <c r="A23" s="519"/>
      <c r="B23" s="950"/>
      <c r="C23" s="951"/>
      <c r="D23" s="952"/>
      <c r="E23" s="466"/>
      <c r="F23" s="600"/>
    </row>
    <row r="24" spans="1:6" s="922" customFormat="1" x14ac:dyDescent="0.25">
      <c r="A24" s="519"/>
      <c r="B24" s="950"/>
      <c r="C24" s="951"/>
      <c r="D24" s="952"/>
      <c r="E24" s="466"/>
      <c r="F24" s="600"/>
    </row>
    <row r="25" spans="1:6" s="922" customFormat="1" x14ac:dyDescent="0.25">
      <c r="A25" s="519"/>
      <c r="B25" s="950"/>
      <c r="C25" s="951"/>
      <c r="D25" s="952"/>
      <c r="E25" s="466"/>
      <c r="F25" s="600"/>
    </row>
    <row r="26" spans="1:6" s="922" customFormat="1" x14ac:dyDescent="0.25">
      <c r="A26" s="519"/>
      <c r="B26" s="950"/>
      <c r="C26" s="951"/>
      <c r="D26" s="952"/>
      <c r="E26" s="466"/>
      <c r="F26" s="600"/>
    </row>
    <row r="27" spans="1:6" s="922" customFormat="1" x14ac:dyDescent="0.25">
      <c r="A27" s="519"/>
      <c r="B27" s="950"/>
      <c r="C27" s="951"/>
      <c r="D27" s="952"/>
      <c r="E27" s="466"/>
      <c r="F27" s="600"/>
    </row>
    <row r="28" spans="1:6" s="922" customFormat="1" x14ac:dyDescent="0.25">
      <c r="A28" s="519"/>
      <c r="B28" s="950"/>
      <c r="C28" s="951"/>
      <c r="D28" s="952"/>
      <c r="E28" s="466"/>
      <c r="F28" s="600"/>
    </row>
    <row r="29" spans="1:6" s="922" customFormat="1" x14ac:dyDescent="0.25">
      <c r="A29" s="519"/>
      <c r="B29" s="950"/>
      <c r="C29" s="951"/>
      <c r="D29" s="952"/>
      <c r="E29" s="466"/>
      <c r="F29" s="600"/>
    </row>
    <row r="30" spans="1:6" s="922" customFormat="1" x14ac:dyDescent="0.25">
      <c r="A30" s="519"/>
      <c r="B30" s="950"/>
      <c r="C30" s="951"/>
      <c r="D30" s="952"/>
      <c r="E30" s="466"/>
      <c r="F30" s="600"/>
    </row>
    <row r="31" spans="1:6" s="922" customFormat="1" x14ac:dyDescent="0.25">
      <c r="A31" s="519"/>
      <c r="B31" s="950"/>
      <c r="C31" s="951"/>
      <c r="D31" s="952"/>
      <c r="E31" s="466"/>
      <c r="F31" s="600"/>
    </row>
    <row r="32" spans="1:6" s="922" customFormat="1" x14ac:dyDescent="0.25">
      <c r="A32" s="519"/>
      <c r="B32" s="950"/>
      <c r="C32" s="951"/>
      <c r="D32" s="952"/>
      <c r="E32" s="466"/>
      <c r="F32" s="600"/>
    </row>
    <row r="33" spans="1:6" s="922" customFormat="1" x14ac:dyDescent="0.25">
      <c r="A33" s="519"/>
      <c r="B33" s="950"/>
      <c r="C33" s="951"/>
      <c r="D33" s="952"/>
      <c r="E33" s="466"/>
      <c r="F33" s="600"/>
    </row>
    <row r="34" spans="1:6" s="922" customFormat="1" x14ac:dyDescent="0.25">
      <c r="A34" s="519"/>
      <c r="B34" s="950"/>
      <c r="C34" s="951"/>
      <c r="D34" s="952"/>
      <c r="E34" s="466"/>
      <c r="F34" s="600"/>
    </row>
    <row r="35" spans="1:6" s="922" customFormat="1" x14ac:dyDescent="0.25">
      <c r="A35" s="945"/>
      <c r="B35" s="946"/>
      <c r="C35" s="947"/>
      <c r="D35" s="948"/>
      <c r="E35" s="924"/>
      <c r="F35" s="981"/>
    </row>
    <row r="36" spans="1:6" s="922" customFormat="1" x14ac:dyDescent="0.25">
      <c r="A36" s="940"/>
      <c r="B36" s="949"/>
      <c r="C36" s="537"/>
      <c r="D36" s="538"/>
      <c r="E36" s="483"/>
      <c r="F36" s="589"/>
    </row>
    <row r="37" spans="1:6" s="922" customFormat="1" x14ac:dyDescent="0.25">
      <c r="A37" s="554"/>
      <c r="B37" s="555"/>
      <c r="C37" s="556"/>
      <c r="D37" s="556"/>
      <c r="E37" s="487"/>
      <c r="F37" s="602"/>
    </row>
    <row r="38" spans="1:6" s="922" customFormat="1" x14ac:dyDescent="0.25">
      <c r="A38" s="557"/>
      <c r="B38" s="558" t="s">
        <v>202</v>
      </c>
      <c r="C38" s="559"/>
      <c r="D38" s="559"/>
      <c r="E38" s="488"/>
      <c r="F38" s="603">
        <f>SUM(F6:F37)</f>
        <v>0</v>
      </c>
    </row>
    <row r="39" spans="1:6" s="922" customFormat="1" x14ac:dyDescent="0.25">
      <c r="A39" s="528"/>
      <c r="B39" s="529"/>
      <c r="C39" s="528"/>
      <c r="D39" s="528"/>
      <c r="E39" s="479"/>
      <c r="F39" s="595"/>
    </row>
    <row r="40" spans="1:6" s="922" customFormat="1" x14ac:dyDescent="0.25">
      <c r="A40" s="939" t="s">
        <v>348</v>
      </c>
      <c r="B40" s="529"/>
      <c r="C40" s="528"/>
      <c r="D40" s="528"/>
      <c r="E40" s="479"/>
      <c r="F40" s="595"/>
    </row>
    <row r="41" spans="1:6" s="922" customFormat="1" x14ac:dyDescent="0.25">
      <c r="A41" s="1015" t="s">
        <v>0</v>
      </c>
      <c r="B41" s="1019" t="s">
        <v>1</v>
      </c>
      <c r="C41" s="1019" t="s">
        <v>4</v>
      </c>
      <c r="D41" s="1025" t="s">
        <v>5</v>
      </c>
      <c r="E41" s="925" t="s">
        <v>2</v>
      </c>
      <c r="F41" s="982" t="s">
        <v>6</v>
      </c>
    </row>
    <row r="42" spans="1:6" s="922" customFormat="1" x14ac:dyDescent="0.25">
      <c r="A42" s="1016"/>
      <c r="B42" s="1020"/>
      <c r="C42" s="1020"/>
      <c r="D42" s="1026"/>
      <c r="E42" s="926" t="s">
        <v>3</v>
      </c>
      <c r="F42" s="983" t="s">
        <v>3</v>
      </c>
    </row>
    <row r="43" spans="1:6" s="922" customFormat="1" x14ac:dyDescent="0.25">
      <c r="A43" s="953"/>
      <c r="B43" s="534"/>
      <c r="C43" s="954"/>
      <c r="D43" s="955"/>
      <c r="E43" s="927"/>
      <c r="F43" s="984"/>
    </row>
    <row r="44" spans="1:6" s="922" customFormat="1" x14ac:dyDescent="0.25">
      <c r="A44" s="235" t="s">
        <v>23</v>
      </c>
      <c r="B44" s="956" t="s">
        <v>171</v>
      </c>
      <c r="C44" s="957"/>
      <c r="D44" s="957"/>
      <c r="E44" s="928"/>
      <c r="F44" s="985"/>
    </row>
    <row r="45" spans="1:6" s="922" customFormat="1" x14ac:dyDescent="0.25">
      <c r="A45" s="958" t="s">
        <v>8</v>
      </c>
      <c r="B45" s="956" t="s">
        <v>172</v>
      </c>
      <c r="C45" s="957"/>
      <c r="D45" s="957"/>
      <c r="E45" s="928"/>
      <c r="F45" s="985"/>
    </row>
    <row r="46" spans="1:6" s="922" customFormat="1" ht="123" x14ac:dyDescent="0.25">
      <c r="A46" s="959"/>
      <c r="B46" s="242" t="s">
        <v>173</v>
      </c>
      <c r="C46" s="245">
        <v>1</v>
      </c>
      <c r="D46" s="258" t="s">
        <v>9</v>
      </c>
      <c r="E46" s="183"/>
      <c r="F46" s="390">
        <f>C46*E46</f>
        <v>0</v>
      </c>
    </row>
    <row r="47" spans="1:6" s="922" customFormat="1" x14ac:dyDescent="0.25">
      <c r="A47" s="959"/>
      <c r="B47" s="242"/>
      <c r="C47" s="245"/>
      <c r="D47" s="258"/>
      <c r="E47" s="183"/>
      <c r="F47" s="390"/>
    </row>
    <row r="48" spans="1:6" s="922" customFormat="1" x14ac:dyDescent="0.25">
      <c r="A48" s="959"/>
      <c r="B48" s="246" t="s">
        <v>174</v>
      </c>
      <c r="C48" s="245"/>
      <c r="D48" s="258"/>
      <c r="E48" s="183"/>
      <c r="F48" s="390"/>
    </row>
    <row r="49" spans="1:6" s="922" customFormat="1" ht="75" x14ac:dyDescent="0.25">
      <c r="A49" s="959" t="s">
        <v>11</v>
      </c>
      <c r="B49" s="242" t="s">
        <v>217</v>
      </c>
      <c r="C49" s="245">
        <v>1</v>
      </c>
      <c r="D49" s="258" t="s">
        <v>9</v>
      </c>
      <c r="E49" s="183"/>
      <c r="F49" s="390">
        <f>C49*E49</f>
        <v>0</v>
      </c>
    </row>
    <row r="50" spans="1:6" s="922" customFormat="1" x14ac:dyDescent="0.25">
      <c r="A50" s="959"/>
      <c r="B50" s="242"/>
      <c r="C50" s="245"/>
      <c r="D50" s="258"/>
      <c r="E50" s="183"/>
      <c r="F50" s="390"/>
    </row>
    <row r="51" spans="1:6" s="922" customFormat="1" ht="45" x14ac:dyDescent="0.25">
      <c r="A51" s="241"/>
      <c r="B51" s="242" t="s">
        <v>160</v>
      </c>
      <c r="C51" s="243"/>
      <c r="D51" s="244"/>
      <c r="E51" s="177"/>
      <c r="F51" s="159"/>
    </row>
    <row r="52" spans="1:6" s="922" customFormat="1" ht="60" x14ac:dyDescent="0.25">
      <c r="A52" s="960" t="s">
        <v>161</v>
      </c>
      <c r="B52" s="242" t="s">
        <v>162</v>
      </c>
      <c r="C52" s="243"/>
      <c r="D52" s="244"/>
      <c r="E52" s="177"/>
      <c r="F52" s="986"/>
    </row>
    <row r="53" spans="1:6" s="922" customFormat="1" ht="30" x14ac:dyDescent="0.25">
      <c r="A53" s="961" t="s">
        <v>163</v>
      </c>
      <c r="B53" s="242" t="s">
        <v>164</v>
      </c>
      <c r="C53" s="243"/>
      <c r="D53" s="244"/>
      <c r="E53" s="177"/>
      <c r="F53" s="986"/>
    </row>
    <row r="54" spans="1:6" s="922" customFormat="1" ht="45" x14ac:dyDescent="0.25">
      <c r="A54" s="961" t="s">
        <v>165</v>
      </c>
      <c r="B54" s="242" t="s">
        <v>166</v>
      </c>
      <c r="C54" s="243"/>
      <c r="D54" s="244"/>
      <c r="E54" s="177"/>
      <c r="F54" s="986"/>
    </row>
    <row r="55" spans="1:6" s="922" customFormat="1" ht="75" x14ac:dyDescent="0.25">
      <c r="A55" s="961" t="s">
        <v>167</v>
      </c>
      <c r="B55" s="242" t="s">
        <v>168</v>
      </c>
      <c r="C55" s="243"/>
      <c r="D55" s="244"/>
      <c r="E55" s="177"/>
      <c r="F55" s="986"/>
    </row>
    <row r="56" spans="1:6" s="922" customFormat="1" x14ac:dyDescent="0.25">
      <c r="A56" s="961"/>
      <c r="B56" s="242"/>
      <c r="C56" s="962"/>
      <c r="D56" s="963"/>
      <c r="E56" s="929"/>
      <c r="F56" s="985"/>
    </row>
    <row r="57" spans="1:6" s="922" customFormat="1" x14ac:dyDescent="0.25">
      <c r="A57" s="964" t="s">
        <v>11</v>
      </c>
      <c r="B57" s="246" t="s">
        <v>169</v>
      </c>
      <c r="C57" s="962"/>
      <c r="D57" s="963"/>
      <c r="E57" s="929"/>
      <c r="F57" s="985"/>
    </row>
    <row r="58" spans="1:6" s="922" customFormat="1" ht="45" x14ac:dyDescent="0.25">
      <c r="A58" s="964"/>
      <c r="B58" s="242" t="s">
        <v>170</v>
      </c>
      <c r="C58" s="245">
        <v>1</v>
      </c>
      <c r="D58" s="258" t="s">
        <v>80</v>
      </c>
      <c r="E58" s="183"/>
      <c r="F58" s="390">
        <f>C58*E58</f>
        <v>0</v>
      </c>
    </row>
    <row r="59" spans="1:6" s="922" customFormat="1" x14ac:dyDescent="0.25">
      <c r="A59" s="964"/>
      <c r="B59" s="242"/>
      <c r="C59" s="245"/>
      <c r="D59" s="258"/>
      <c r="E59" s="183"/>
      <c r="F59" s="390"/>
    </row>
    <row r="60" spans="1:6" s="922" customFormat="1" x14ac:dyDescent="0.25">
      <c r="A60" s="964"/>
      <c r="B60" s="242"/>
      <c r="C60" s="245"/>
      <c r="D60" s="258"/>
      <c r="E60" s="183"/>
      <c r="F60" s="390"/>
    </row>
    <row r="61" spans="1:6" s="922" customFormat="1" x14ac:dyDescent="0.25">
      <c r="A61" s="964"/>
      <c r="B61" s="242"/>
      <c r="C61" s="245"/>
      <c r="D61" s="258"/>
      <c r="E61" s="183"/>
      <c r="F61" s="390"/>
    </row>
    <row r="62" spans="1:6" s="922" customFormat="1" x14ac:dyDescent="0.25">
      <c r="A62" s="964"/>
      <c r="B62" s="242"/>
      <c r="C62" s="245"/>
      <c r="D62" s="258"/>
      <c r="E62" s="183"/>
      <c r="F62" s="390"/>
    </row>
    <row r="63" spans="1:6" s="922" customFormat="1" x14ac:dyDescent="0.25">
      <c r="A63" s="964"/>
      <c r="B63" s="242"/>
      <c r="C63" s="245"/>
      <c r="D63" s="258"/>
      <c r="E63" s="183"/>
      <c r="F63" s="390"/>
    </row>
    <row r="64" spans="1:6" s="922" customFormat="1" x14ac:dyDescent="0.25">
      <c r="A64" s="964"/>
      <c r="B64" s="242"/>
      <c r="C64" s="245"/>
      <c r="D64" s="258"/>
      <c r="E64" s="183"/>
      <c r="F64" s="390"/>
    </row>
    <row r="65" spans="1:6" s="922" customFormat="1" x14ac:dyDescent="0.25">
      <c r="A65" s="964"/>
      <c r="B65" s="242"/>
      <c r="C65" s="245"/>
      <c r="D65" s="258"/>
      <c r="E65" s="183"/>
      <c r="F65" s="390"/>
    </row>
    <row r="66" spans="1:6" s="922" customFormat="1" x14ac:dyDescent="0.25">
      <c r="A66" s="964"/>
      <c r="B66" s="242"/>
      <c r="C66" s="243"/>
      <c r="D66" s="244"/>
      <c r="E66" s="177"/>
      <c r="F66" s="159"/>
    </row>
    <row r="67" spans="1:6" s="922" customFormat="1" x14ac:dyDescent="0.25">
      <c r="A67" s="965"/>
      <c r="B67" s="966"/>
      <c r="C67" s="967"/>
      <c r="D67" s="967"/>
      <c r="E67" s="930"/>
      <c r="F67" s="987"/>
    </row>
    <row r="68" spans="1:6" s="922" customFormat="1" x14ac:dyDescent="0.25">
      <c r="A68" s="968"/>
      <c r="B68" s="558" t="s">
        <v>202</v>
      </c>
      <c r="C68" s="969"/>
      <c r="D68" s="969"/>
      <c r="E68" s="931"/>
      <c r="F68" s="988">
        <f>SUM(F44:F67)</f>
        <v>0</v>
      </c>
    </row>
    <row r="69" spans="1:6" s="922" customFormat="1" x14ac:dyDescent="0.25">
      <c r="A69" s="528"/>
      <c r="B69" s="529"/>
      <c r="C69" s="528"/>
      <c r="D69" s="528"/>
      <c r="E69" s="479"/>
      <c r="F69" s="595"/>
    </row>
    <row r="70" spans="1:6" s="922" customFormat="1" x14ac:dyDescent="0.25">
      <c r="A70" s="939" t="str">
        <f>A2</f>
        <v>BILL NO. 13: EXTERNAL WATER RETICULATION INSTALLATIONS - MAISIONETTES</v>
      </c>
      <c r="B70" s="530"/>
      <c r="C70" s="531"/>
      <c r="D70" s="532"/>
      <c r="E70" s="480"/>
      <c r="F70" s="596"/>
    </row>
    <row r="71" spans="1:6" s="922" customFormat="1" x14ac:dyDescent="0.25">
      <c r="A71" s="1028" t="s">
        <v>0</v>
      </c>
      <c r="B71" s="1030" t="s">
        <v>1</v>
      </c>
      <c r="C71" s="1032" t="s">
        <v>4</v>
      </c>
      <c r="D71" s="1034" t="s">
        <v>5</v>
      </c>
      <c r="E71" s="481" t="s">
        <v>2</v>
      </c>
      <c r="F71" s="597" t="s">
        <v>6</v>
      </c>
    </row>
    <row r="72" spans="1:6" s="922" customFormat="1" x14ac:dyDescent="0.25">
      <c r="A72" s="1029"/>
      <c r="B72" s="1031"/>
      <c r="C72" s="1033"/>
      <c r="D72" s="1035"/>
      <c r="E72" s="482" t="s">
        <v>3</v>
      </c>
      <c r="F72" s="598" t="s">
        <v>3</v>
      </c>
    </row>
    <row r="73" spans="1:6" s="922" customFormat="1" x14ac:dyDescent="0.25">
      <c r="A73" s="533"/>
      <c r="B73" s="534"/>
      <c r="C73" s="535"/>
      <c r="D73" s="536"/>
      <c r="E73" s="470"/>
      <c r="F73" s="599"/>
    </row>
    <row r="74" spans="1:6" s="922" customFormat="1" x14ac:dyDescent="0.25">
      <c r="A74" s="235" t="s">
        <v>59</v>
      </c>
      <c r="B74" s="534" t="s">
        <v>125</v>
      </c>
      <c r="C74" s="537"/>
      <c r="D74" s="538"/>
      <c r="E74" s="483"/>
      <c r="F74" s="600"/>
    </row>
    <row r="75" spans="1:6" s="922" customFormat="1" ht="105" x14ac:dyDescent="0.25">
      <c r="A75" s="533"/>
      <c r="B75" s="539" t="s">
        <v>145</v>
      </c>
      <c r="C75" s="537"/>
      <c r="D75" s="538"/>
      <c r="E75" s="484"/>
      <c r="F75" s="600"/>
    </row>
    <row r="76" spans="1:6" s="922" customFormat="1" ht="44.25" x14ac:dyDescent="0.25">
      <c r="A76" s="517"/>
      <c r="B76" s="539" t="s">
        <v>126</v>
      </c>
      <c r="C76" s="519"/>
      <c r="D76" s="519" t="s">
        <v>34</v>
      </c>
      <c r="E76" s="485"/>
      <c r="F76" s="600"/>
    </row>
    <row r="77" spans="1:6" s="922" customFormat="1" x14ac:dyDescent="0.25">
      <c r="A77" s="540" t="s">
        <v>8</v>
      </c>
      <c r="B77" s="541" t="s">
        <v>127</v>
      </c>
      <c r="C77" s="515"/>
      <c r="D77" s="542"/>
      <c r="E77" s="174"/>
      <c r="F77" s="600"/>
    </row>
    <row r="78" spans="1:6" s="922" customFormat="1" x14ac:dyDescent="0.25">
      <c r="A78" s="540"/>
      <c r="B78" s="539" t="s">
        <v>147</v>
      </c>
      <c r="C78" s="543">
        <v>560</v>
      </c>
      <c r="D78" s="544" t="s">
        <v>30</v>
      </c>
      <c r="E78" s="177"/>
      <c r="F78" s="589">
        <f>E78*C78</f>
        <v>0</v>
      </c>
    </row>
    <row r="79" spans="1:6" s="922" customFormat="1" x14ac:dyDescent="0.25">
      <c r="A79" s="540"/>
      <c r="B79" s="539" t="s">
        <v>85</v>
      </c>
      <c r="C79" s="543">
        <v>210</v>
      </c>
      <c r="D79" s="544" t="s">
        <v>30</v>
      </c>
      <c r="E79" s="177"/>
      <c r="F79" s="589">
        <f>E79*$C79</f>
        <v>0</v>
      </c>
    </row>
    <row r="80" spans="1:6" s="922" customFormat="1" x14ac:dyDescent="0.25">
      <c r="A80" s="540"/>
      <c r="B80" s="539" t="s">
        <v>146</v>
      </c>
      <c r="C80" s="543">
        <v>127</v>
      </c>
      <c r="D80" s="544" t="s">
        <v>30</v>
      </c>
      <c r="E80" s="177"/>
      <c r="F80" s="589">
        <f t="shared" ref="F80:F93" si="0">E80*$C80</f>
        <v>0</v>
      </c>
    </row>
    <row r="81" spans="1:6" s="922" customFormat="1" x14ac:dyDescent="0.25">
      <c r="A81" s="540"/>
      <c r="B81" s="539" t="s">
        <v>128</v>
      </c>
      <c r="C81" s="543">
        <v>416</v>
      </c>
      <c r="D81" s="544" t="s">
        <v>30</v>
      </c>
      <c r="E81" s="177"/>
      <c r="F81" s="589">
        <f t="shared" si="0"/>
        <v>0</v>
      </c>
    </row>
    <row r="82" spans="1:6" s="922" customFormat="1" x14ac:dyDescent="0.25">
      <c r="A82" s="545"/>
      <c r="B82" s="539"/>
      <c r="C82" s="543"/>
      <c r="D82" s="544"/>
      <c r="E82" s="177"/>
      <c r="F82" s="589"/>
    </row>
    <row r="83" spans="1:6" s="922" customFormat="1" x14ac:dyDescent="0.25">
      <c r="A83" s="545" t="s">
        <v>11</v>
      </c>
      <c r="B83" s="546" t="s">
        <v>33</v>
      </c>
      <c r="C83" s="543"/>
      <c r="D83" s="544"/>
      <c r="E83" s="177"/>
      <c r="F83" s="589"/>
    </row>
    <row r="84" spans="1:6" s="922" customFormat="1" x14ac:dyDescent="0.25">
      <c r="A84" s="540"/>
      <c r="B84" s="539" t="s">
        <v>149</v>
      </c>
      <c r="C84" s="543">
        <v>85</v>
      </c>
      <c r="D84" s="544" t="s">
        <v>9</v>
      </c>
      <c r="E84" s="177"/>
      <c r="F84" s="589">
        <f t="shared" si="0"/>
        <v>0</v>
      </c>
    </row>
    <row r="85" spans="1:6" s="922" customFormat="1" x14ac:dyDescent="0.25">
      <c r="A85" s="540"/>
      <c r="B85" s="539" t="s">
        <v>85</v>
      </c>
      <c r="C85" s="543">
        <v>27</v>
      </c>
      <c r="D85" s="544" t="s">
        <v>9</v>
      </c>
      <c r="E85" s="177"/>
      <c r="F85" s="589">
        <f t="shared" si="0"/>
        <v>0</v>
      </c>
    </row>
    <row r="86" spans="1:6" s="922" customFormat="1" x14ac:dyDescent="0.25">
      <c r="A86" s="540"/>
      <c r="B86" s="539" t="s">
        <v>148</v>
      </c>
      <c r="C86" s="543">
        <v>24</v>
      </c>
      <c r="D86" s="544" t="s">
        <v>9</v>
      </c>
      <c r="E86" s="177"/>
      <c r="F86" s="589">
        <f t="shared" si="0"/>
        <v>0</v>
      </c>
    </row>
    <row r="87" spans="1:6" s="922" customFormat="1" x14ac:dyDescent="0.25">
      <c r="A87" s="540"/>
      <c r="B87" s="539" t="s">
        <v>128</v>
      </c>
      <c r="C87" s="543">
        <v>86</v>
      </c>
      <c r="D87" s="544" t="s">
        <v>9</v>
      </c>
      <c r="E87" s="177"/>
      <c r="F87" s="589">
        <f t="shared" si="0"/>
        <v>0</v>
      </c>
    </row>
    <row r="88" spans="1:6" s="922" customFormat="1" x14ac:dyDescent="0.25">
      <c r="A88" s="540"/>
      <c r="B88" s="539"/>
      <c r="C88" s="543"/>
      <c r="D88" s="544"/>
      <c r="E88" s="177"/>
      <c r="F88" s="589"/>
    </row>
    <row r="89" spans="1:6" s="922" customFormat="1" x14ac:dyDescent="0.25">
      <c r="A89" s="545" t="s">
        <v>13</v>
      </c>
      <c r="B89" s="546" t="s">
        <v>36</v>
      </c>
      <c r="C89" s="543"/>
      <c r="D89" s="544"/>
      <c r="E89" s="177"/>
      <c r="F89" s="589"/>
    </row>
    <row r="90" spans="1:6" s="922" customFormat="1" x14ac:dyDescent="0.25">
      <c r="A90" s="540"/>
      <c r="B90" s="539" t="s">
        <v>150</v>
      </c>
      <c r="C90" s="543">
        <v>4</v>
      </c>
      <c r="D90" s="544" t="s">
        <v>9</v>
      </c>
      <c r="E90" s="177"/>
      <c r="F90" s="589">
        <f t="shared" si="0"/>
        <v>0</v>
      </c>
    </row>
    <row r="91" spans="1:6" s="922" customFormat="1" x14ac:dyDescent="0.25">
      <c r="A91" s="540"/>
      <c r="B91" s="539" t="s">
        <v>85</v>
      </c>
      <c r="C91" s="543">
        <v>51</v>
      </c>
      <c r="D91" s="544" t="s">
        <v>9</v>
      </c>
      <c r="E91" s="177"/>
      <c r="F91" s="589">
        <f t="shared" si="0"/>
        <v>0</v>
      </c>
    </row>
    <row r="92" spans="1:6" s="922" customFormat="1" x14ac:dyDescent="0.25">
      <c r="A92" s="540"/>
      <c r="B92" s="539" t="s">
        <v>148</v>
      </c>
      <c r="C92" s="543">
        <v>28</v>
      </c>
      <c r="D92" s="544" t="s">
        <v>9</v>
      </c>
      <c r="E92" s="177"/>
      <c r="F92" s="589">
        <f t="shared" si="0"/>
        <v>0</v>
      </c>
    </row>
    <row r="93" spans="1:6" s="922" customFormat="1" x14ac:dyDescent="0.25">
      <c r="A93" s="540"/>
      <c r="B93" s="539" t="s">
        <v>128</v>
      </c>
      <c r="C93" s="543">
        <v>156</v>
      </c>
      <c r="D93" s="544" t="s">
        <v>9</v>
      </c>
      <c r="E93" s="177"/>
      <c r="F93" s="589">
        <f t="shared" si="0"/>
        <v>0</v>
      </c>
    </row>
    <row r="94" spans="1:6" s="922" customFormat="1" x14ac:dyDescent="0.25">
      <c r="A94" s="540"/>
      <c r="B94" s="539"/>
      <c r="C94" s="537"/>
      <c r="D94" s="544"/>
      <c r="E94" s="484"/>
      <c r="F94" s="589"/>
    </row>
    <row r="95" spans="1:6" s="922" customFormat="1" x14ac:dyDescent="0.25">
      <c r="A95" s="540" t="s">
        <v>15</v>
      </c>
      <c r="B95" s="547" t="s">
        <v>38</v>
      </c>
      <c r="C95" s="543"/>
      <c r="D95" s="542"/>
      <c r="E95" s="174"/>
      <c r="F95" s="589"/>
    </row>
    <row r="96" spans="1:6" s="922" customFormat="1" x14ac:dyDescent="0.25">
      <c r="A96" s="540"/>
      <c r="B96" s="140" t="s">
        <v>129</v>
      </c>
      <c r="C96" s="537">
        <v>36</v>
      </c>
      <c r="D96" s="544" t="s">
        <v>9</v>
      </c>
      <c r="E96" s="177"/>
      <c r="F96" s="589">
        <f t="shared" ref="F96:F101" si="1">E96*$C96</f>
        <v>0</v>
      </c>
    </row>
    <row r="97" spans="1:9" s="922" customFormat="1" x14ac:dyDescent="0.25">
      <c r="A97" s="540"/>
      <c r="B97" s="140" t="s">
        <v>152</v>
      </c>
      <c r="C97" s="537">
        <v>12</v>
      </c>
      <c r="D97" s="544" t="s">
        <v>9</v>
      </c>
      <c r="E97" s="177"/>
      <c r="F97" s="589">
        <f t="shared" si="1"/>
        <v>0</v>
      </c>
    </row>
    <row r="98" spans="1:9" s="922" customFormat="1" x14ac:dyDescent="0.25">
      <c r="A98" s="540"/>
      <c r="B98" s="140" t="s">
        <v>151</v>
      </c>
      <c r="C98" s="537">
        <v>12</v>
      </c>
      <c r="D98" s="544" t="s">
        <v>9</v>
      </c>
      <c r="E98" s="177"/>
      <c r="F98" s="589">
        <f t="shared" si="1"/>
        <v>0</v>
      </c>
    </row>
    <row r="99" spans="1:9" s="922" customFormat="1" x14ac:dyDescent="0.25">
      <c r="A99" s="540"/>
      <c r="B99" s="140" t="s">
        <v>153</v>
      </c>
      <c r="C99" s="537">
        <v>54</v>
      </c>
      <c r="D99" s="544" t="s">
        <v>9</v>
      </c>
      <c r="E99" s="177"/>
      <c r="F99" s="589">
        <f t="shared" si="1"/>
        <v>0</v>
      </c>
    </row>
    <row r="100" spans="1:9" s="922" customFormat="1" x14ac:dyDescent="0.25">
      <c r="A100" s="540"/>
      <c r="B100" s="140" t="s">
        <v>154</v>
      </c>
      <c r="C100" s="537">
        <v>11</v>
      </c>
      <c r="D100" s="544" t="s">
        <v>9</v>
      </c>
      <c r="E100" s="177"/>
      <c r="F100" s="589">
        <f t="shared" si="1"/>
        <v>0</v>
      </c>
    </row>
    <row r="101" spans="1:9" s="922" customFormat="1" x14ac:dyDescent="0.25">
      <c r="A101" s="540"/>
      <c r="B101" s="140" t="s">
        <v>155</v>
      </c>
      <c r="C101" s="537">
        <v>24</v>
      </c>
      <c r="D101" s="544" t="s">
        <v>9</v>
      </c>
      <c r="E101" s="177"/>
      <c r="F101" s="589">
        <f t="shared" si="1"/>
        <v>0</v>
      </c>
    </row>
    <row r="102" spans="1:9" s="922" customFormat="1" x14ac:dyDescent="0.25">
      <c r="A102" s="540"/>
      <c r="B102" s="548"/>
      <c r="C102" s="537"/>
      <c r="D102" s="544"/>
      <c r="E102" s="177"/>
      <c r="F102" s="589"/>
    </row>
    <row r="103" spans="1:9" s="922" customFormat="1" x14ac:dyDescent="0.25">
      <c r="A103" s="540" t="s">
        <v>17</v>
      </c>
      <c r="B103" s="547" t="s">
        <v>43</v>
      </c>
      <c r="C103" s="549"/>
      <c r="D103" s="542"/>
      <c r="E103" s="177"/>
      <c r="F103" s="589"/>
    </row>
    <row r="104" spans="1:9" s="922" customFormat="1" x14ac:dyDescent="0.25">
      <c r="A104" s="540"/>
      <c r="B104" s="140" t="s">
        <v>183</v>
      </c>
      <c r="C104" s="537">
        <v>33</v>
      </c>
      <c r="D104" s="544" t="s">
        <v>9</v>
      </c>
      <c r="E104" s="177"/>
      <c r="F104" s="589">
        <f>E104*$C104</f>
        <v>0</v>
      </c>
    </row>
    <row r="105" spans="1:9" s="922" customFormat="1" x14ac:dyDescent="0.25">
      <c r="A105" s="540"/>
      <c r="B105" s="539" t="s">
        <v>85</v>
      </c>
      <c r="C105" s="537">
        <v>22</v>
      </c>
      <c r="D105" s="544" t="s">
        <v>9</v>
      </c>
      <c r="E105" s="484"/>
      <c r="F105" s="589">
        <f>E105*$C105</f>
        <v>0</v>
      </c>
    </row>
    <row r="106" spans="1:9" s="922" customFormat="1" x14ac:dyDescent="0.25">
      <c r="A106" s="540"/>
      <c r="B106" s="539" t="s">
        <v>148</v>
      </c>
      <c r="C106" s="537">
        <v>30</v>
      </c>
      <c r="D106" s="544" t="s">
        <v>9</v>
      </c>
      <c r="E106" s="484"/>
      <c r="F106" s="589">
        <f>E106*$C106</f>
        <v>0</v>
      </c>
    </row>
    <row r="107" spans="1:9" s="922" customFormat="1" x14ac:dyDescent="0.25">
      <c r="A107" s="540"/>
      <c r="B107" s="539" t="s">
        <v>128</v>
      </c>
      <c r="C107" s="537">
        <v>125</v>
      </c>
      <c r="D107" s="544" t="s">
        <v>9</v>
      </c>
      <c r="E107" s="484"/>
      <c r="F107" s="589">
        <f>E107*$C107</f>
        <v>0</v>
      </c>
    </row>
    <row r="108" spans="1:9" s="922" customFormat="1" x14ac:dyDescent="0.25">
      <c r="A108" s="540"/>
      <c r="B108" s="539"/>
      <c r="C108" s="537"/>
      <c r="D108" s="544"/>
      <c r="E108" s="484"/>
      <c r="F108" s="589"/>
    </row>
    <row r="109" spans="1:9" s="922" customFormat="1" x14ac:dyDescent="0.25">
      <c r="A109" s="540"/>
      <c r="B109" s="539"/>
      <c r="C109" s="537"/>
      <c r="D109" s="544"/>
      <c r="E109" s="484"/>
      <c r="F109" s="589"/>
    </row>
    <row r="110" spans="1:9" s="922" customFormat="1" x14ac:dyDescent="0.25">
      <c r="A110" s="540"/>
      <c r="B110" s="539"/>
      <c r="C110" s="537"/>
      <c r="D110" s="544"/>
      <c r="E110" s="484"/>
      <c r="F110" s="589"/>
      <c r="I110" s="932"/>
    </row>
    <row r="111" spans="1:9" s="922" customFormat="1" x14ac:dyDescent="0.25">
      <c r="A111" s="551"/>
      <c r="B111" s="552"/>
      <c r="C111" s="553"/>
      <c r="D111" s="553"/>
      <c r="E111" s="486"/>
      <c r="F111" s="601"/>
    </row>
    <row r="112" spans="1:9" s="922" customFormat="1" x14ac:dyDescent="0.25">
      <c r="A112" s="554"/>
      <c r="B112" s="555"/>
      <c r="C112" s="556"/>
      <c r="D112" s="556"/>
      <c r="E112" s="487"/>
      <c r="F112" s="602"/>
      <c r="I112" s="932"/>
    </row>
    <row r="113" spans="1:6" s="922" customFormat="1" x14ac:dyDescent="0.25">
      <c r="A113" s="557"/>
      <c r="B113" s="558" t="s">
        <v>45</v>
      </c>
      <c r="C113" s="559"/>
      <c r="D113" s="559"/>
      <c r="E113" s="488"/>
      <c r="F113" s="603">
        <f>SUM(F74:F112)</f>
        <v>0</v>
      </c>
    </row>
    <row r="114" spans="1:6" s="922" customFormat="1" x14ac:dyDescent="0.25">
      <c r="A114" s="528"/>
      <c r="B114" s="529"/>
      <c r="C114" s="528"/>
      <c r="D114" s="528"/>
      <c r="E114" s="479"/>
      <c r="F114" s="595"/>
    </row>
    <row r="115" spans="1:6" s="922" customFormat="1" x14ac:dyDescent="0.25">
      <c r="A115" s="528"/>
      <c r="B115" s="529"/>
      <c r="C115" s="528"/>
      <c r="D115" s="528"/>
      <c r="E115" s="479"/>
      <c r="F115" s="595"/>
    </row>
    <row r="116" spans="1:6" s="922" customFormat="1" x14ac:dyDescent="0.25">
      <c r="A116" s="939" t="str">
        <f>A2</f>
        <v>BILL NO. 13: EXTERNAL WATER RETICULATION INSTALLATIONS - MAISIONETTES</v>
      </c>
      <c r="B116" s="530"/>
      <c r="C116" s="531"/>
      <c r="D116" s="532"/>
      <c r="E116" s="480"/>
      <c r="F116" s="596"/>
    </row>
    <row r="117" spans="1:6" s="922" customFormat="1" x14ac:dyDescent="0.25">
      <c r="A117" s="1028" t="s">
        <v>0</v>
      </c>
      <c r="B117" s="1030" t="s">
        <v>1</v>
      </c>
      <c r="C117" s="1032" t="s">
        <v>4</v>
      </c>
      <c r="D117" s="1034" t="s">
        <v>5</v>
      </c>
      <c r="E117" s="481" t="s">
        <v>2</v>
      </c>
      <c r="F117" s="597" t="s">
        <v>6</v>
      </c>
    </row>
    <row r="118" spans="1:6" s="922" customFormat="1" x14ac:dyDescent="0.25">
      <c r="A118" s="1029"/>
      <c r="B118" s="1031"/>
      <c r="C118" s="1033"/>
      <c r="D118" s="1035"/>
      <c r="E118" s="482" t="s">
        <v>3</v>
      </c>
      <c r="F118" s="598" t="s">
        <v>3</v>
      </c>
    </row>
    <row r="119" spans="1:6" s="922" customFormat="1" x14ac:dyDescent="0.25">
      <c r="A119" s="533"/>
      <c r="B119" s="534" t="s">
        <v>46</v>
      </c>
      <c r="C119" s="535"/>
      <c r="D119" s="536"/>
      <c r="E119" s="470"/>
      <c r="F119" s="599">
        <f>F113</f>
        <v>0</v>
      </c>
    </row>
    <row r="120" spans="1:6" s="922" customFormat="1" x14ac:dyDescent="0.25">
      <c r="A120" s="533"/>
      <c r="B120" s="534"/>
      <c r="C120" s="535"/>
      <c r="D120" s="536"/>
      <c r="E120" s="470"/>
      <c r="F120" s="599"/>
    </row>
    <row r="121" spans="1:6" s="922" customFormat="1" x14ac:dyDescent="0.25">
      <c r="A121" s="138" t="s">
        <v>18</v>
      </c>
      <c r="B121" s="139" t="s">
        <v>47</v>
      </c>
      <c r="C121" s="549"/>
      <c r="D121" s="138"/>
      <c r="E121" s="177"/>
      <c r="F121" s="599"/>
    </row>
    <row r="122" spans="1:6" s="922" customFormat="1" x14ac:dyDescent="0.25">
      <c r="A122" s="138"/>
      <c r="B122" s="140" t="s">
        <v>184</v>
      </c>
      <c r="C122" s="537">
        <v>64</v>
      </c>
      <c r="D122" s="138" t="s">
        <v>9</v>
      </c>
      <c r="E122" s="177"/>
      <c r="F122" s="589">
        <f t="shared" ref="F122:F133" si="2">E122*$C122</f>
        <v>0</v>
      </c>
    </row>
    <row r="123" spans="1:6" s="922" customFormat="1" x14ac:dyDescent="0.25">
      <c r="A123" s="138"/>
      <c r="B123" s="539" t="s">
        <v>85</v>
      </c>
      <c r="C123" s="537">
        <v>41</v>
      </c>
      <c r="D123" s="138" t="s">
        <v>9</v>
      </c>
      <c r="E123" s="177"/>
      <c r="F123" s="589">
        <f t="shared" si="2"/>
        <v>0</v>
      </c>
    </row>
    <row r="124" spans="1:6" s="922" customFormat="1" x14ac:dyDescent="0.25">
      <c r="A124" s="138"/>
      <c r="B124" s="539" t="s">
        <v>146</v>
      </c>
      <c r="C124" s="537">
        <v>56</v>
      </c>
      <c r="D124" s="544" t="s">
        <v>9</v>
      </c>
      <c r="E124" s="177"/>
      <c r="F124" s="589">
        <f t="shared" si="2"/>
        <v>0</v>
      </c>
    </row>
    <row r="125" spans="1:6" s="922" customFormat="1" x14ac:dyDescent="0.25">
      <c r="A125" s="138"/>
      <c r="B125" s="539" t="s">
        <v>128</v>
      </c>
      <c r="C125" s="537">
        <v>254</v>
      </c>
      <c r="D125" s="544" t="s">
        <v>9</v>
      </c>
      <c r="E125" s="177"/>
      <c r="F125" s="589">
        <f t="shared" si="2"/>
        <v>0</v>
      </c>
    </row>
    <row r="126" spans="1:6" s="922" customFormat="1" x14ac:dyDescent="0.25">
      <c r="A126" s="138"/>
      <c r="B126" s="140"/>
      <c r="C126" s="549"/>
      <c r="D126" s="544"/>
      <c r="E126" s="177"/>
      <c r="F126" s="589"/>
    </row>
    <row r="127" spans="1:6" s="922" customFormat="1" x14ac:dyDescent="0.25">
      <c r="A127" s="138" t="s">
        <v>19</v>
      </c>
      <c r="B127" s="139" t="s">
        <v>51</v>
      </c>
      <c r="C127" s="549"/>
      <c r="D127" s="138"/>
      <c r="E127" s="177"/>
      <c r="F127" s="589"/>
    </row>
    <row r="128" spans="1:6" s="922" customFormat="1" x14ac:dyDescent="0.25">
      <c r="A128" s="138"/>
      <c r="B128" s="140" t="s">
        <v>156</v>
      </c>
      <c r="C128" s="537">
        <v>128</v>
      </c>
      <c r="D128" s="138" t="s">
        <v>9</v>
      </c>
      <c r="E128" s="177"/>
      <c r="F128" s="589">
        <f>E128*$C128</f>
        <v>0</v>
      </c>
    </row>
    <row r="129" spans="1:6" s="922" customFormat="1" x14ac:dyDescent="0.25">
      <c r="A129" s="138"/>
      <c r="B129" s="140" t="s">
        <v>192</v>
      </c>
      <c r="C129" s="537">
        <v>30</v>
      </c>
      <c r="D129" s="544" t="s">
        <v>9</v>
      </c>
      <c r="E129" s="177"/>
      <c r="F129" s="589">
        <f t="shared" si="2"/>
        <v>0</v>
      </c>
    </row>
    <row r="130" spans="1:6" s="922" customFormat="1" x14ac:dyDescent="0.25">
      <c r="A130" s="138"/>
      <c r="B130" s="140"/>
      <c r="C130" s="549"/>
      <c r="D130" s="544"/>
      <c r="E130" s="484"/>
      <c r="F130" s="589"/>
    </row>
    <row r="131" spans="1:6" s="922" customFormat="1" x14ac:dyDescent="0.25">
      <c r="A131" s="540" t="s">
        <v>20</v>
      </c>
      <c r="B131" s="547" t="s">
        <v>53</v>
      </c>
      <c r="C131" s="549"/>
      <c r="D131" s="542"/>
      <c r="E131" s="174"/>
      <c r="F131" s="589"/>
    </row>
    <row r="132" spans="1:6" s="922" customFormat="1" x14ac:dyDescent="0.25">
      <c r="A132" s="540"/>
      <c r="B132" s="970" t="s">
        <v>157</v>
      </c>
      <c r="C132" s="549">
        <v>64</v>
      </c>
      <c r="D132" s="544" t="s">
        <v>9</v>
      </c>
      <c r="E132" s="484"/>
      <c r="F132" s="589">
        <f t="shared" si="2"/>
        <v>0</v>
      </c>
    </row>
    <row r="133" spans="1:6" s="922" customFormat="1" x14ac:dyDescent="0.25">
      <c r="A133" s="540"/>
      <c r="B133" s="539" t="s">
        <v>193</v>
      </c>
      <c r="C133" s="549">
        <v>15</v>
      </c>
      <c r="D133" s="544" t="s">
        <v>9</v>
      </c>
      <c r="E133" s="484"/>
      <c r="F133" s="589">
        <f t="shared" si="2"/>
        <v>0</v>
      </c>
    </row>
    <row r="134" spans="1:6" s="922" customFormat="1" x14ac:dyDescent="0.25">
      <c r="A134" s="540"/>
      <c r="B134" s="140"/>
      <c r="C134" s="549"/>
      <c r="D134" s="544"/>
      <c r="E134" s="177"/>
      <c r="F134" s="589"/>
    </row>
    <row r="135" spans="1:6" s="922" customFormat="1" x14ac:dyDescent="0.25">
      <c r="A135" s="971"/>
      <c r="B135" s="541" t="s">
        <v>132</v>
      </c>
      <c r="C135" s="972"/>
      <c r="D135" s="972"/>
      <c r="E135" s="933"/>
      <c r="F135" s="989"/>
    </row>
    <row r="136" spans="1:6" s="922" customFormat="1" ht="60" x14ac:dyDescent="0.25">
      <c r="A136" s="971" t="s">
        <v>84</v>
      </c>
      <c r="B136" s="973" t="s">
        <v>133</v>
      </c>
      <c r="C136" s="974">
        <f>C78+C79+C80+C81</f>
        <v>1313</v>
      </c>
      <c r="D136" s="974" t="s">
        <v>30</v>
      </c>
      <c r="E136" s="934"/>
      <c r="F136" s="990">
        <f>C136*E136</f>
        <v>0</v>
      </c>
    </row>
    <row r="137" spans="1:6" s="922" customFormat="1" x14ac:dyDescent="0.25">
      <c r="A137" s="971"/>
      <c r="B137" s="541" t="s">
        <v>134</v>
      </c>
      <c r="C137" s="972"/>
      <c r="D137" s="972"/>
      <c r="E137" s="933"/>
      <c r="F137" s="989"/>
    </row>
    <row r="138" spans="1:6" s="922" customFormat="1" ht="75" x14ac:dyDescent="0.25">
      <c r="A138" s="971" t="s">
        <v>96</v>
      </c>
      <c r="B138" s="973" t="s">
        <v>135</v>
      </c>
      <c r="C138" s="974">
        <v>32</v>
      </c>
      <c r="D138" s="974" t="s">
        <v>9</v>
      </c>
      <c r="E138" s="934"/>
      <c r="F138" s="990">
        <f>C138*E138</f>
        <v>0</v>
      </c>
    </row>
    <row r="139" spans="1:6" s="922" customFormat="1" x14ac:dyDescent="0.25">
      <c r="A139" s="519"/>
      <c r="B139" s="973"/>
      <c r="C139" s="537"/>
      <c r="D139" s="544"/>
      <c r="E139" s="466"/>
      <c r="F139" s="589"/>
    </row>
    <row r="140" spans="1:6" s="922" customFormat="1" x14ac:dyDescent="0.25">
      <c r="A140" s="517" t="s">
        <v>117</v>
      </c>
      <c r="B140" s="518" t="s">
        <v>94</v>
      </c>
      <c r="C140" s="519"/>
      <c r="D140" s="519"/>
      <c r="E140" s="470"/>
      <c r="F140" s="589"/>
    </row>
    <row r="141" spans="1:6" s="922" customFormat="1" x14ac:dyDescent="0.25">
      <c r="A141" s="517" t="s">
        <v>77</v>
      </c>
      <c r="B141" s="520" t="s">
        <v>159</v>
      </c>
      <c r="C141" s="519">
        <v>56</v>
      </c>
      <c r="D141" s="519" t="s">
        <v>81</v>
      </c>
      <c r="E141" s="470"/>
      <c r="F141" s="589">
        <f>E141*$C141</f>
        <v>0</v>
      </c>
    </row>
    <row r="142" spans="1:6" s="922" customFormat="1" x14ac:dyDescent="0.25">
      <c r="A142" s="517"/>
      <c r="B142" s="520"/>
      <c r="C142" s="519"/>
      <c r="D142" s="519"/>
      <c r="E142" s="470"/>
      <c r="F142" s="589"/>
    </row>
    <row r="143" spans="1:6" s="922" customFormat="1" x14ac:dyDescent="0.25">
      <c r="A143" s="517"/>
      <c r="B143" s="518" t="s">
        <v>82</v>
      </c>
      <c r="C143" s="535"/>
      <c r="D143" s="537"/>
      <c r="E143" s="483"/>
      <c r="F143" s="589"/>
    </row>
    <row r="144" spans="1:6" s="935" customFormat="1" ht="45" x14ac:dyDescent="0.25">
      <c r="A144" s="517" t="s">
        <v>119</v>
      </c>
      <c r="B144" s="550" t="s">
        <v>83</v>
      </c>
      <c r="C144" s="535">
        <v>1</v>
      </c>
      <c r="D144" s="537" t="s">
        <v>80</v>
      </c>
      <c r="E144" s="483"/>
      <c r="F144" s="589">
        <f>E144*$C144</f>
        <v>0</v>
      </c>
    </row>
    <row r="145" spans="1:6" s="935" customFormat="1" x14ac:dyDescent="0.25">
      <c r="A145" s="971"/>
      <c r="B145" s="973"/>
      <c r="C145" s="975"/>
      <c r="D145" s="975"/>
      <c r="E145" s="933"/>
      <c r="F145" s="989"/>
    </row>
    <row r="146" spans="1:6" s="935" customFormat="1" x14ac:dyDescent="0.25">
      <c r="A146" s="971"/>
      <c r="B146" s="973"/>
      <c r="C146" s="975"/>
      <c r="D146" s="975"/>
      <c r="E146" s="933"/>
      <c r="F146" s="989"/>
    </row>
    <row r="147" spans="1:6" s="935" customFormat="1" x14ac:dyDescent="0.25">
      <c r="A147" s="971"/>
      <c r="B147" s="973"/>
      <c r="C147" s="975"/>
      <c r="D147" s="975"/>
      <c r="E147" s="933"/>
      <c r="F147" s="989"/>
    </row>
    <row r="148" spans="1:6" s="935" customFormat="1" x14ac:dyDescent="0.25">
      <c r="A148" s="971"/>
      <c r="B148" s="973"/>
      <c r="C148" s="975"/>
      <c r="D148" s="975"/>
      <c r="E148" s="933"/>
      <c r="F148" s="989"/>
    </row>
    <row r="149" spans="1:6" s="935" customFormat="1" x14ac:dyDescent="0.25">
      <c r="A149" s="971"/>
      <c r="B149" s="973"/>
      <c r="C149" s="975"/>
      <c r="D149" s="975"/>
      <c r="E149" s="933"/>
      <c r="F149" s="989"/>
    </row>
    <row r="150" spans="1:6" s="935" customFormat="1" x14ac:dyDescent="0.25">
      <c r="A150" s="971"/>
      <c r="B150" s="973"/>
      <c r="C150" s="975"/>
      <c r="D150" s="975"/>
      <c r="E150" s="933"/>
      <c r="F150" s="989"/>
    </row>
    <row r="151" spans="1:6" s="935" customFormat="1" x14ac:dyDescent="0.25">
      <c r="A151" s="971"/>
      <c r="B151" s="973"/>
      <c r="C151" s="975"/>
      <c r="D151" s="975"/>
      <c r="E151" s="933"/>
      <c r="F151" s="989"/>
    </row>
    <row r="152" spans="1:6" s="935" customFormat="1" x14ac:dyDescent="0.25">
      <c r="A152" s="971"/>
      <c r="B152" s="973"/>
      <c r="C152" s="975"/>
      <c r="D152" s="975"/>
      <c r="E152" s="933"/>
      <c r="F152" s="989"/>
    </row>
    <row r="153" spans="1:6" s="935" customFormat="1" x14ac:dyDescent="0.25">
      <c r="A153" s="971"/>
      <c r="B153" s="973"/>
      <c r="C153" s="975"/>
      <c r="D153" s="975"/>
      <c r="E153" s="933"/>
      <c r="F153" s="989"/>
    </row>
    <row r="154" spans="1:6" s="935" customFormat="1" x14ac:dyDescent="0.25">
      <c r="A154" s="971"/>
      <c r="B154" s="973"/>
      <c r="C154" s="975"/>
      <c r="D154" s="975"/>
      <c r="E154" s="933"/>
      <c r="F154" s="989"/>
    </row>
    <row r="155" spans="1:6" s="935" customFormat="1" x14ac:dyDescent="0.25">
      <c r="A155" s="971"/>
      <c r="B155" s="973"/>
      <c r="C155" s="975"/>
      <c r="D155" s="975"/>
      <c r="E155" s="933"/>
      <c r="F155" s="989"/>
    </row>
    <row r="156" spans="1:6" s="935" customFormat="1" x14ac:dyDescent="0.25">
      <c r="A156" s="971"/>
      <c r="B156" s="973"/>
      <c r="C156" s="975"/>
      <c r="D156" s="975"/>
      <c r="E156" s="933"/>
      <c r="F156" s="989"/>
    </row>
    <row r="157" spans="1:6" s="922" customFormat="1" x14ac:dyDescent="0.25">
      <c r="A157" s="551"/>
      <c r="B157" s="552"/>
      <c r="C157" s="553"/>
      <c r="D157" s="553"/>
      <c r="E157" s="486"/>
      <c r="F157" s="601"/>
    </row>
    <row r="158" spans="1:6" s="922" customFormat="1" x14ac:dyDescent="0.25">
      <c r="A158" s="554"/>
      <c r="B158" s="555"/>
      <c r="C158" s="556"/>
      <c r="D158" s="556"/>
      <c r="E158" s="487"/>
      <c r="F158" s="602"/>
    </row>
    <row r="159" spans="1:6" s="922" customFormat="1" x14ac:dyDescent="0.25">
      <c r="A159" s="557"/>
      <c r="B159" s="558" t="s">
        <v>202</v>
      </c>
      <c r="C159" s="559"/>
      <c r="D159" s="559"/>
      <c r="E159" s="488"/>
      <c r="F159" s="603">
        <f>SUM(F119:F158)</f>
        <v>0</v>
      </c>
    </row>
    <row r="160" spans="1:6" x14ac:dyDescent="0.25">
      <c r="A160" s="976"/>
      <c r="B160" s="977"/>
      <c r="C160" s="978"/>
      <c r="D160" s="979"/>
      <c r="E160" s="936"/>
      <c r="F160" s="991"/>
    </row>
    <row r="161" spans="1:6" x14ac:dyDescent="0.25">
      <c r="A161" s="361"/>
      <c r="B161" s="362" t="s">
        <v>93</v>
      </c>
      <c r="C161" s="498"/>
      <c r="D161" s="499"/>
      <c r="E161" s="497"/>
    </row>
    <row r="162" spans="1:6" x14ac:dyDescent="0.25">
      <c r="A162" s="363"/>
      <c r="B162" s="362"/>
      <c r="C162" s="498"/>
      <c r="D162" s="499"/>
      <c r="E162" s="497"/>
    </row>
    <row r="163" spans="1:6" x14ac:dyDescent="0.25">
      <c r="A163" s="364" t="s">
        <v>80</v>
      </c>
      <c r="B163" s="365" t="s">
        <v>1</v>
      </c>
      <c r="C163" s="365"/>
      <c r="D163" s="365"/>
      <c r="E163" s="217"/>
      <c r="F163" s="604" t="s">
        <v>6</v>
      </c>
    </row>
    <row r="164" spans="1:6" x14ac:dyDescent="0.25">
      <c r="A164" s="367"/>
      <c r="B164" s="368"/>
      <c r="C164" s="368"/>
      <c r="D164" s="368"/>
      <c r="E164" s="219"/>
      <c r="F164" s="605" t="s">
        <v>115</v>
      </c>
    </row>
    <row r="165" spans="1:6" x14ac:dyDescent="0.25">
      <c r="A165" s="369"/>
      <c r="B165" s="370"/>
      <c r="C165" s="563"/>
      <c r="D165" s="564"/>
      <c r="E165" s="490"/>
      <c r="F165" s="606"/>
    </row>
    <row r="166" spans="1:6" x14ac:dyDescent="0.25">
      <c r="A166" s="280"/>
      <c r="B166" s="373" t="s">
        <v>346</v>
      </c>
      <c r="C166" s="563"/>
      <c r="D166" s="370"/>
      <c r="E166" s="491"/>
      <c r="F166" s="606"/>
    </row>
    <row r="167" spans="1:6" x14ac:dyDescent="0.25">
      <c r="A167" s="279"/>
      <c r="B167" s="375"/>
      <c r="C167" s="563"/>
      <c r="D167" s="370"/>
      <c r="E167" s="491"/>
      <c r="F167" s="606"/>
    </row>
    <row r="168" spans="1:6" x14ac:dyDescent="0.25">
      <c r="A168" s="235" t="s">
        <v>7</v>
      </c>
      <c r="B168" s="375" t="str">
        <f>B6</f>
        <v>WATER BOOSTER PUMPS &amp; PIPEWORK</v>
      </c>
      <c r="C168" s="563"/>
      <c r="D168" s="370"/>
      <c r="E168" s="491"/>
      <c r="F168" s="606">
        <f>F38</f>
        <v>0</v>
      </c>
    </row>
    <row r="169" spans="1:6" x14ac:dyDescent="0.25">
      <c r="A169" s="279"/>
      <c r="B169" s="375"/>
      <c r="C169" s="563"/>
      <c r="D169" s="370"/>
      <c r="E169" s="491"/>
      <c r="F169" s="606"/>
    </row>
    <row r="170" spans="1:6" x14ac:dyDescent="0.25">
      <c r="A170" s="235" t="s">
        <v>23</v>
      </c>
      <c r="B170" s="375" t="str">
        <f>B44</f>
        <v>PRESSED STEEL WATER TANKS</v>
      </c>
      <c r="C170" s="563"/>
      <c r="D170" s="370"/>
      <c r="E170" s="491"/>
      <c r="F170" s="606">
        <f>F68</f>
        <v>0</v>
      </c>
    </row>
    <row r="171" spans="1:6" x14ac:dyDescent="0.25">
      <c r="A171" s="279"/>
      <c r="B171" s="375"/>
      <c r="C171" s="563"/>
      <c r="D171" s="370"/>
      <c r="E171" s="491"/>
      <c r="F171" s="606"/>
    </row>
    <row r="172" spans="1:6" x14ac:dyDescent="0.25">
      <c r="A172" s="235" t="s">
        <v>59</v>
      </c>
      <c r="B172" s="375" t="str">
        <f>B74</f>
        <v>WATER RETICULATION PIPEWORK</v>
      </c>
      <c r="C172" s="563"/>
      <c r="D172" s="370"/>
      <c r="E172" s="491"/>
      <c r="F172" s="606">
        <f>F159</f>
        <v>0</v>
      </c>
    </row>
    <row r="173" spans="1:6" x14ac:dyDescent="0.25">
      <c r="A173" s="279"/>
      <c r="B173" s="375"/>
      <c r="C173" s="563"/>
      <c r="D173" s="370"/>
      <c r="E173" s="491"/>
      <c r="F173" s="606"/>
    </row>
    <row r="174" spans="1:6" x14ac:dyDescent="0.25">
      <c r="A174" s="235"/>
      <c r="B174" s="375"/>
      <c r="C174" s="563"/>
      <c r="D174" s="370"/>
      <c r="E174" s="491"/>
      <c r="F174" s="606"/>
    </row>
    <row r="175" spans="1:6" x14ac:dyDescent="0.25">
      <c r="A175" s="279"/>
      <c r="B175" s="375"/>
      <c r="C175" s="563"/>
      <c r="D175" s="370"/>
      <c r="E175" s="491"/>
      <c r="F175" s="607"/>
    </row>
    <row r="176" spans="1:6" x14ac:dyDescent="0.25">
      <c r="A176" s="279"/>
      <c r="B176" s="375"/>
      <c r="C176" s="563"/>
      <c r="D176" s="370"/>
      <c r="E176" s="491"/>
      <c r="F176" s="607"/>
    </row>
    <row r="177" spans="1:6" x14ac:dyDescent="0.25">
      <c r="A177" s="279"/>
      <c r="B177" s="375"/>
      <c r="C177" s="563"/>
      <c r="D177" s="370"/>
      <c r="E177" s="491"/>
      <c r="F177" s="606"/>
    </row>
    <row r="178" spans="1:6" x14ac:dyDescent="0.25">
      <c r="A178" s="279"/>
      <c r="B178" s="375"/>
      <c r="C178" s="563"/>
      <c r="D178" s="370"/>
      <c r="E178" s="491"/>
      <c r="F178" s="606"/>
    </row>
    <row r="179" spans="1:6" x14ac:dyDescent="0.25">
      <c r="A179" s="279"/>
      <c r="B179" s="375"/>
      <c r="C179" s="563"/>
      <c r="D179" s="370"/>
      <c r="E179" s="491"/>
      <c r="F179" s="606"/>
    </row>
    <row r="180" spans="1:6" x14ac:dyDescent="0.25">
      <c r="A180" s="279"/>
      <c r="B180" s="375"/>
      <c r="C180" s="563"/>
      <c r="D180" s="370"/>
      <c r="E180" s="491"/>
      <c r="F180" s="606"/>
    </row>
    <row r="181" spans="1:6" x14ac:dyDescent="0.25">
      <c r="A181" s="279"/>
      <c r="B181" s="375"/>
      <c r="C181" s="563"/>
      <c r="D181" s="370"/>
      <c r="E181" s="491"/>
      <c r="F181" s="606"/>
    </row>
    <row r="182" spans="1:6" x14ac:dyDescent="0.25">
      <c r="A182" s="279"/>
      <c r="B182" s="375"/>
      <c r="C182" s="563"/>
      <c r="D182" s="370"/>
      <c r="E182" s="491"/>
      <c r="F182" s="606"/>
    </row>
    <row r="183" spans="1:6" x14ac:dyDescent="0.25">
      <c r="A183" s="279"/>
      <c r="B183" s="375"/>
      <c r="C183" s="563"/>
      <c r="D183" s="370"/>
      <c r="E183" s="491"/>
      <c r="F183" s="606"/>
    </row>
    <row r="184" spans="1:6" x14ac:dyDescent="0.25">
      <c r="A184" s="279"/>
      <c r="B184" s="375"/>
      <c r="C184" s="563"/>
      <c r="D184" s="370"/>
      <c r="E184" s="491"/>
      <c r="F184" s="606"/>
    </row>
    <row r="185" spans="1:6" x14ac:dyDescent="0.25">
      <c r="A185" s="279"/>
      <c r="B185" s="375"/>
      <c r="C185" s="563"/>
      <c r="D185" s="370"/>
      <c r="E185" s="491"/>
      <c r="F185" s="606"/>
    </row>
    <row r="186" spans="1:6" x14ac:dyDescent="0.25">
      <c r="A186" s="279"/>
      <c r="B186" s="375"/>
      <c r="C186" s="563"/>
      <c r="D186" s="370"/>
      <c r="E186" s="491"/>
      <c r="F186" s="606"/>
    </row>
    <row r="187" spans="1:6" x14ac:dyDescent="0.25">
      <c r="A187" s="279"/>
      <c r="B187" s="375"/>
      <c r="C187" s="563"/>
      <c r="D187" s="370"/>
      <c r="E187" s="491"/>
      <c r="F187" s="606"/>
    </row>
    <row r="188" spans="1:6" x14ac:dyDescent="0.25">
      <c r="A188" s="279"/>
      <c r="B188" s="375"/>
      <c r="C188" s="563"/>
      <c r="D188" s="370"/>
      <c r="E188" s="491"/>
      <c r="F188" s="606"/>
    </row>
    <row r="189" spans="1:6" x14ac:dyDescent="0.25">
      <c r="A189" s="279"/>
      <c r="B189" s="375"/>
      <c r="C189" s="563"/>
      <c r="D189" s="370"/>
      <c r="E189" s="491"/>
      <c r="F189" s="606"/>
    </row>
    <row r="190" spans="1:6" x14ac:dyDescent="0.25">
      <c r="A190" s="279"/>
      <c r="B190" s="375"/>
      <c r="C190" s="563"/>
      <c r="D190" s="370"/>
      <c r="E190" s="491"/>
      <c r="F190" s="606"/>
    </row>
    <row r="191" spans="1:6" x14ac:dyDescent="0.25">
      <c r="A191" s="279"/>
      <c r="B191" s="375"/>
      <c r="C191" s="563"/>
      <c r="D191" s="370"/>
      <c r="E191" s="491"/>
      <c r="F191" s="606"/>
    </row>
    <row r="192" spans="1:6" x14ac:dyDescent="0.25">
      <c r="A192" s="279"/>
      <c r="B192" s="375"/>
      <c r="C192" s="563"/>
      <c r="D192" s="370"/>
      <c r="E192" s="491"/>
      <c r="F192" s="606"/>
    </row>
    <row r="193" spans="1:6" x14ac:dyDescent="0.25">
      <c r="A193" s="279"/>
      <c r="B193" s="375"/>
      <c r="C193" s="563"/>
      <c r="D193" s="370"/>
      <c r="E193" s="491"/>
      <c r="F193" s="606"/>
    </row>
    <row r="194" spans="1:6" x14ac:dyDescent="0.25">
      <c r="A194" s="279"/>
      <c r="B194" s="375"/>
      <c r="C194" s="563"/>
      <c r="D194" s="370"/>
      <c r="E194" s="491"/>
      <c r="F194" s="606"/>
    </row>
    <row r="195" spans="1:6" x14ac:dyDescent="0.25">
      <c r="A195" s="279"/>
      <c r="B195" s="375"/>
      <c r="C195" s="563"/>
      <c r="D195" s="370"/>
      <c r="E195" s="491"/>
      <c r="F195" s="606"/>
    </row>
    <row r="196" spans="1:6" x14ac:dyDescent="0.25">
      <c r="A196" s="279"/>
      <c r="B196" s="375"/>
      <c r="C196" s="563"/>
      <c r="D196" s="370"/>
      <c r="E196" s="491"/>
      <c r="F196" s="606"/>
    </row>
    <row r="197" spans="1:6" x14ac:dyDescent="0.25">
      <c r="A197" s="279"/>
      <c r="B197" s="375"/>
      <c r="C197" s="563"/>
      <c r="D197" s="370"/>
      <c r="E197" s="491"/>
      <c r="F197" s="606"/>
    </row>
    <row r="198" spans="1:6" x14ac:dyDescent="0.25">
      <c r="A198" s="279"/>
      <c r="B198" s="375"/>
      <c r="C198" s="563"/>
      <c r="D198" s="370"/>
      <c r="E198" s="491"/>
      <c r="F198" s="606"/>
    </row>
    <row r="199" spans="1:6" x14ac:dyDescent="0.25">
      <c r="A199" s="279"/>
      <c r="B199" s="375"/>
      <c r="C199" s="563"/>
      <c r="D199" s="370"/>
      <c r="E199" s="491"/>
      <c r="F199" s="606"/>
    </row>
    <row r="200" spans="1:6" x14ac:dyDescent="0.25">
      <c r="A200" s="279"/>
      <c r="B200" s="375"/>
      <c r="C200" s="563"/>
      <c r="D200" s="370"/>
      <c r="E200" s="491"/>
      <c r="F200" s="606"/>
    </row>
    <row r="201" spans="1:6" x14ac:dyDescent="0.25">
      <c r="A201" s="279"/>
      <c r="B201" s="375"/>
      <c r="C201" s="563"/>
      <c r="D201" s="370"/>
      <c r="E201" s="491"/>
      <c r="F201" s="606"/>
    </row>
    <row r="202" spans="1:6" x14ac:dyDescent="0.25">
      <c r="A202" s="279"/>
      <c r="B202" s="375"/>
      <c r="C202" s="563"/>
      <c r="D202" s="370"/>
      <c r="E202" s="491"/>
      <c r="F202" s="606"/>
    </row>
    <row r="203" spans="1:6" x14ac:dyDescent="0.25">
      <c r="A203" s="279"/>
      <c r="B203" s="375"/>
      <c r="C203" s="563"/>
      <c r="D203" s="370"/>
      <c r="E203" s="491"/>
      <c r="F203" s="606"/>
    </row>
    <row r="204" spans="1:6" x14ac:dyDescent="0.25">
      <c r="A204" s="279"/>
      <c r="B204" s="375"/>
      <c r="C204" s="563"/>
      <c r="D204" s="370"/>
      <c r="E204" s="491"/>
      <c r="F204" s="606"/>
    </row>
    <row r="205" spans="1:6" x14ac:dyDescent="0.25">
      <c r="A205" s="279"/>
      <c r="B205" s="375"/>
      <c r="C205" s="563"/>
      <c r="D205" s="370"/>
      <c r="E205" s="491"/>
      <c r="F205" s="606"/>
    </row>
    <row r="206" spans="1:6" x14ac:dyDescent="0.25">
      <c r="A206" s="279"/>
      <c r="B206" s="375"/>
      <c r="C206" s="563"/>
      <c r="D206" s="370"/>
      <c r="E206" s="491"/>
      <c r="F206" s="606"/>
    </row>
    <row r="207" spans="1:6" x14ac:dyDescent="0.25">
      <c r="A207" s="279"/>
      <c r="B207" s="375"/>
      <c r="C207" s="563"/>
      <c r="D207" s="370"/>
      <c r="E207" s="491"/>
      <c r="F207" s="606"/>
    </row>
    <row r="208" spans="1:6" x14ac:dyDescent="0.25">
      <c r="A208" s="279"/>
      <c r="B208" s="375"/>
      <c r="C208" s="563"/>
      <c r="D208" s="370"/>
      <c r="E208" s="491"/>
      <c r="F208" s="606"/>
    </row>
    <row r="209" spans="1:6" x14ac:dyDescent="0.25">
      <c r="A209" s="279"/>
      <c r="B209" s="375"/>
      <c r="C209" s="563"/>
      <c r="D209" s="370"/>
      <c r="E209" s="491"/>
      <c r="F209" s="606"/>
    </row>
    <row r="210" spans="1:6" x14ac:dyDescent="0.25">
      <c r="A210" s="279"/>
      <c r="B210" s="375"/>
      <c r="C210" s="563"/>
      <c r="D210" s="370"/>
      <c r="E210" s="491"/>
      <c r="F210" s="606"/>
    </row>
    <row r="211" spans="1:6" x14ac:dyDescent="0.25">
      <c r="A211" s="279"/>
      <c r="B211" s="375"/>
      <c r="C211" s="563"/>
      <c r="D211" s="370"/>
      <c r="E211" s="491"/>
      <c r="F211" s="606"/>
    </row>
    <row r="212" spans="1:6" x14ac:dyDescent="0.25">
      <c r="A212" s="377" t="s">
        <v>8</v>
      </c>
      <c r="B212" s="378" t="s">
        <v>303</v>
      </c>
      <c r="C212" s="577"/>
      <c r="D212" s="578"/>
      <c r="E212" s="495"/>
      <c r="F212" s="614">
        <f>SUM(F166:F211)</f>
        <v>0</v>
      </c>
    </row>
    <row r="213" spans="1:6" x14ac:dyDescent="0.25">
      <c r="A213" s="381"/>
      <c r="B213" s="382"/>
      <c r="C213" s="579"/>
      <c r="D213" s="580"/>
      <c r="E213" s="496"/>
      <c r="F213" s="615"/>
    </row>
  </sheetData>
  <sheetProtection algorithmName="SHA-512" hashValue="xto1RAi4deuVAen9rk8a70SYI8UN+5/PqUIPfEYyj4c1OG4nnoB/F9Q9TKIaeG/TaQSXDCmt0lIjcWQ1k4c+lQ==" saltValue="QbuikUtC4OtkKxqRx40kPA==" spinCount="100000" sheet="1" objects="1" scenarios="1"/>
  <mergeCells count="16">
    <mergeCell ref="A3:A4"/>
    <mergeCell ref="B3:B4"/>
    <mergeCell ref="C3:C4"/>
    <mergeCell ref="D3:D4"/>
    <mergeCell ref="A41:A42"/>
    <mergeCell ref="B41:B42"/>
    <mergeCell ref="C41:C42"/>
    <mergeCell ref="D41:D42"/>
    <mergeCell ref="A71:A72"/>
    <mergeCell ref="B71:B72"/>
    <mergeCell ref="C71:C72"/>
    <mergeCell ref="D71:D72"/>
    <mergeCell ref="A117:A118"/>
    <mergeCell ref="B117:B118"/>
    <mergeCell ref="C117:C118"/>
    <mergeCell ref="D117:D118"/>
  </mergeCells>
  <pageMargins left="0.45" right="0.45" top="1.03125" bottom="0.75" header="0.3" footer="0.3"/>
  <pageSetup paperSize="9" scale="90" firstPageNumber="59" orientation="portrait" useFirstPageNumber="1" r:id="rId1"/>
  <headerFooter>
    <oddHeader>&amp;C&amp;"Times New Roman,Bold"PROPOSED HOUSING SCHEME ON PLOT LR NO. KAJIADO/KITENGELA/6242 IN KITENGELA, KAJIADO COUNTY
BILL OF QUANTITIES FOR MECHANICAL SERVICES
EXTERNAL WATER RETICULATION INSTALLATIONS</oddHeader>
    <oddFooter>&amp;C&amp;"Times New Roman,Regular"E/&amp;P</oddFooter>
  </headerFooter>
  <rowBreaks count="2" manualBreakCount="2">
    <brk id="68" max="16383" man="1"/>
    <brk id="1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view="pageBreakPreview" topLeftCell="A108" zoomScaleNormal="100" zoomScaleSheetLayoutView="100" workbookViewId="0">
      <selection activeCell="E64" sqref="E64"/>
    </sheetView>
  </sheetViews>
  <sheetFormatPr defaultRowHeight="15" x14ac:dyDescent="0.25"/>
  <cols>
    <col min="1" max="1" width="7.140625" style="153" customWidth="1"/>
    <col min="2" max="2" width="52.5703125" style="134" customWidth="1"/>
    <col min="3" max="3" width="6.5703125" style="137" bestFit="1" customWidth="1"/>
    <col min="4" max="4" width="7" style="154" bestFit="1" customWidth="1"/>
    <col min="5" max="5" width="12.7109375" style="132" bestFit="1" customWidth="1"/>
    <col min="6" max="6" width="15.85546875" style="163" customWidth="1"/>
    <col min="7" max="16384" width="9.140625" style="123"/>
  </cols>
  <sheetData>
    <row r="1" spans="1:6" s="922" customFormat="1" x14ac:dyDescent="0.25">
      <c r="A1" s="528"/>
      <c r="B1" s="529"/>
      <c r="C1" s="528"/>
      <c r="D1" s="528"/>
      <c r="E1" s="479"/>
      <c r="F1" s="595"/>
    </row>
    <row r="2" spans="1:6" s="922" customFormat="1" x14ac:dyDescent="0.25">
      <c r="A2" s="939" t="s">
        <v>349</v>
      </c>
      <c r="B2" s="530"/>
      <c r="C2" s="531"/>
      <c r="D2" s="532"/>
      <c r="E2" s="480"/>
      <c r="F2" s="596"/>
    </row>
    <row r="3" spans="1:6" s="922" customFormat="1" x14ac:dyDescent="0.25">
      <c r="A3" s="1028" t="s">
        <v>0</v>
      </c>
      <c r="B3" s="1030" t="s">
        <v>1</v>
      </c>
      <c r="C3" s="1032" t="s">
        <v>4</v>
      </c>
      <c r="D3" s="1034" t="s">
        <v>5</v>
      </c>
      <c r="E3" s="481" t="s">
        <v>2</v>
      </c>
      <c r="F3" s="597" t="s">
        <v>6</v>
      </c>
    </row>
    <row r="4" spans="1:6" s="922" customFormat="1" x14ac:dyDescent="0.25">
      <c r="A4" s="1029"/>
      <c r="B4" s="1031"/>
      <c r="C4" s="1033"/>
      <c r="D4" s="1035"/>
      <c r="E4" s="482" t="s">
        <v>3</v>
      </c>
      <c r="F4" s="598" t="s">
        <v>3</v>
      </c>
    </row>
    <row r="5" spans="1:6" s="922" customFormat="1" x14ac:dyDescent="0.25">
      <c r="A5" s="533"/>
      <c r="B5" s="534"/>
      <c r="C5" s="535"/>
      <c r="D5" s="536"/>
      <c r="E5" s="470"/>
      <c r="F5" s="599"/>
    </row>
    <row r="6" spans="1:6" s="922" customFormat="1" x14ac:dyDescent="0.25">
      <c r="A6" s="235" t="s">
        <v>59</v>
      </c>
      <c r="B6" s="534" t="s">
        <v>125</v>
      </c>
      <c r="C6" s="537"/>
      <c r="D6" s="538"/>
      <c r="E6" s="483"/>
      <c r="F6" s="600"/>
    </row>
    <row r="7" spans="1:6" s="922" customFormat="1" ht="105" x14ac:dyDescent="0.25">
      <c r="A7" s="533"/>
      <c r="B7" s="539" t="s">
        <v>145</v>
      </c>
      <c r="C7" s="537"/>
      <c r="D7" s="538"/>
      <c r="E7" s="484"/>
      <c r="F7" s="600"/>
    </row>
    <row r="8" spans="1:6" s="922" customFormat="1" ht="44.25" x14ac:dyDescent="0.25">
      <c r="A8" s="517"/>
      <c r="B8" s="539" t="s">
        <v>126</v>
      </c>
      <c r="C8" s="519"/>
      <c r="D8" s="519" t="s">
        <v>34</v>
      </c>
      <c r="E8" s="485"/>
      <c r="F8" s="600"/>
    </row>
    <row r="9" spans="1:6" s="922" customFormat="1" x14ac:dyDescent="0.25">
      <c r="A9" s="540" t="s">
        <v>8</v>
      </c>
      <c r="B9" s="541" t="s">
        <v>127</v>
      </c>
      <c r="C9" s="515"/>
      <c r="D9" s="542"/>
      <c r="E9" s="174"/>
      <c r="F9" s="600"/>
    </row>
    <row r="10" spans="1:6" s="922" customFormat="1" x14ac:dyDescent="0.25">
      <c r="A10" s="540"/>
      <c r="B10" s="539" t="s">
        <v>233</v>
      </c>
      <c r="C10" s="543">
        <v>120</v>
      </c>
      <c r="D10" s="544" t="s">
        <v>30</v>
      </c>
      <c r="E10" s="177"/>
      <c r="F10" s="589">
        <f>E10*C10</f>
        <v>0</v>
      </c>
    </row>
    <row r="11" spans="1:6" s="922" customFormat="1" x14ac:dyDescent="0.25">
      <c r="A11" s="540"/>
      <c r="B11" s="539" t="s">
        <v>193</v>
      </c>
      <c r="C11" s="543">
        <v>550</v>
      </c>
      <c r="D11" s="544" t="s">
        <v>30</v>
      </c>
      <c r="E11" s="177"/>
      <c r="F11" s="589">
        <f t="shared" ref="F11:F19" si="0">E11*$C11</f>
        <v>0</v>
      </c>
    </row>
    <row r="12" spans="1:6" s="922" customFormat="1" x14ac:dyDescent="0.25">
      <c r="A12" s="545"/>
      <c r="B12" s="539"/>
      <c r="C12" s="543"/>
      <c r="D12" s="544"/>
      <c r="E12" s="177"/>
      <c r="F12" s="589"/>
    </row>
    <row r="13" spans="1:6" s="922" customFormat="1" x14ac:dyDescent="0.25">
      <c r="A13" s="545" t="s">
        <v>11</v>
      </c>
      <c r="B13" s="546" t="s">
        <v>33</v>
      </c>
      <c r="C13" s="543"/>
      <c r="D13" s="544"/>
      <c r="E13" s="177"/>
      <c r="F13" s="589"/>
    </row>
    <row r="14" spans="1:6" s="922" customFormat="1" x14ac:dyDescent="0.25">
      <c r="A14" s="540"/>
      <c r="B14" s="539" t="s">
        <v>234</v>
      </c>
      <c r="C14" s="543">
        <v>22</v>
      </c>
      <c r="D14" s="544" t="s">
        <v>9</v>
      </c>
      <c r="E14" s="177"/>
      <c r="F14" s="589">
        <f t="shared" si="0"/>
        <v>0</v>
      </c>
    </row>
    <row r="15" spans="1:6" s="922" customFormat="1" x14ac:dyDescent="0.25">
      <c r="A15" s="540"/>
      <c r="B15" s="539" t="s">
        <v>193</v>
      </c>
      <c r="C15" s="543">
        <v>24</v>
      </c>
      <c r="D15" s="544" t="s">
        <v>9</v>
      </c>
      <c r="E15" s="177"/>
      <c r="F15" s="589">
        <f t="shared" si="0"/>
        <v>0</v>
      </c>
    </row>
    <row r="16" spans="1:6" s="922" customFormat="1" x14ac:dyDescent="0.25">
      <c r="A16" s="540"/>
      <c r="B16" s="539"/>
      <c r="C16" s="543"/>
      <c r="D16" s="544"/>
      <c r="E16" s="177"/>
      <c r="F16" s="589"/>
    </row>
    <row r="17" spans="1:6" s="922" customFormat="1" x14ac:dyDescent="0.25">
      <c r="A17" s="545" t="s">
        <v>13</v>
      </c>
      <c r="B17" s="546" t="s">
        <v>36</v>
      </c>
      <c r="C17" s="543"/>
      <c r="D17" s="544"/>
      <c r="E17" s="177"/>
      <c r="F17" s="589"/>
    </row>
    <row r="18" spans="1:6" s="922" customFormat="1" x14ac:dyDescent="0.25">
      <c r="A18" s="540"/>
      <c r="B18" s="539" t="s">
        <v>235</v>
      </c>
      <c r="C18" s="543">
        <v>3</v>
      </c>
      <c r="D18" s="544" t="s">
        <v>9</v>
      </c>
      <c r="E18" s="177"/>
      <c r="F18" s="589">
        <f t="shared" si="0"/>
        <v>0</v>
      </c>
    </row>
    <row r="19" spans="1:6" s="922" customFormat="1" x14ac:dyDescent="0.25">
      <c r="A19" s="540"/>
      <c r="B19" s="539" t="s">
        <v>193</v>
      </c>
      <c r="C19" s="543">
        <v>4</v>
      </c>
      <c r="D19" s="544" t="s">
        <v>9</v>
      </c>
      <c r="E19" s="177"/>
      <c r="F19" s="589">
        <f t="shared" si="0"/>
        <v>0</v>
      </c>
    </row>
    <row r="20" spans="1:6" s="922" customFormat="1" x14ac:dyDescent="0.25">
      <c r="A20" s="540"/>
      <c r="B20" s="539"/>
      <c r="C20" s="537"/>
      <c r="D20" s="544"/>
      <c r="E20" s="484"/>
      <c r="F20" s="589"/>
    </row>
    <row r="21" spans="1:6" s="922" customFormat="1" x14ac:dyDescent="0.25">
      <c r="A21" s="540" t="s">
        <v>15</v>
      </c>
      <c r="B21" s="547" t="s">
        <v>38</v>
      </c>
      <c r="C21" s="543"/>
      <c r="D21" s="542"/>
      <c r="E21" s="174"/>
      <c r="F21" s="589"/>
    </row>
    <row r="22" spans="1:6" s="922" customFormat="1" x14ac:dyDescent="0.25">
      <c r="A22" s="540"/>
      <c r="B22" s="140" t="s">
        <v>245</v>
      </c>
      <c r="C22" s="537">
        <v>4</v>
      </c>
      <c r="D22" s="544" t="s">
        <v>9</v>
      </c>
      <c r="E22" s="177"/>
      <c r="F22" s="589">
        <f>E22*$C22</f>
        <v>0</v>
      </c>
    </row>
    <row r="23" spans="1:6" s="922" customFormat="1" x14ac:dyDescent="0.25">
      <c r="A23" s="540"/>
      <c r="B23" s="548"/>
      <c r="C23" s="537"/>
      <c r="D23" s="544"/>
      <c r="E23" s="177"/>
      <c r="F23" s="589"/>
    </row>
    <row r="24" spans="1:6" s="922" customFormat="1" x14ac:dyDescent="0.25">
      <c r="A24" s="540" t="s">
        <v>17</v>
      </c>
      <c r="B24" s="547" t="s">
        <v>43</v>
      </c>
      <c r="C24" s="549"/>
      <c r="D24" s="542"/>
      <c r="E24" s="177"/>
      <c r="F24" s="589"/>
    </row>
    <row r="25" spans="1:6" s="922" customFormat="1" x14ac:dyDescent="0.25">
      <c r="A25" s="540"/>
      <c r="B25" s="140" t="s">
        <v>238</v>
      </c>
      <c r="C25" s="537">
        <v>15</v>
      </c>
      <c r="D25" s="544" t="s">
        <v>9</v>
      </c>
      <c r="E25" s="177"/>
      <c r="F25" s="589">
        <f>E25*$C25</f>
        <v>0</v>
      </c>
    </row>
    <row r="26" spans="1:6" s="922" customFormat="1" x14ac:dyDescent="0.25">
      <c r="A26" s="540"/>
      <c r="B26" s="539" t="s">
        <v>193</v>
      </c>
      <c r="C26" s="537">
        <v>53</v>
      </c>
      <c r="D26" s="544" t="s">
        <v>9</v>
      </c>
      <c r="E26" s="484"/>
      <c r="F26" s="589">
        <f>E26*$C26</f>
        <v>0</v>
      </c>
    </row>
    <row r="27" spans="1:6" s="922" customFormat="1" x14ac:dyDescent="0.25">
      <c r="A27" s="540"/>
      <c r="B27" s="539"/>
      <c r="C27" s="537"/>
      <c r="D27" s="544"/>
      <c r="E27" s="484"/>
      <c r="F27" s="589"/>
    </row>
    <row r="28" spans="1:6" s="922" customFormat="1" x14ac:dyDescent="0.25">
      <c r="A28" s="138" t="s">
        <v>18</v>
      </c>
      <c r="B28" s="139" t="s">
        <v>47</v>
      </c>
      <c r="C28" s="549"/>
      <c r="D28" s="138"/>
      <c r="E28" s="177"/>
      <c r="F28" s="599"/>
    </row>
    <row r="29" spans="1:6" s="922" customFormat="1" x14ac:dyDescent="0.25">
      <c r="A29" s="138"/>
      <c r="B29" s="140" t="s">
        <v>239</v>
      </c>
      <c r="C29" s="537">
        <v>30</v>
      </c>
      <c r="D29" s="138" t="s">
        <v>9</v>
      </c>
      <c r="E29" s="177"/>
      <c r="F29" s="589">
        <f>E29*$C29</f>
        <v>0</v>
      </c>
    </row>
    <row r="30" spans="1:6" s="922" customFormat="1" x14ac:dyDescent="0.25">
      <c r="A30" s="138"/>
      <c r="B30" s="539" t="s">
        <v>193</v>
      </c>
      <c r="C30" s="537">
        <v>105</v>
      </c>
      <c r="D30" s="544" t="s">
        <v>9</v>
      </c>
      <c r="E30" s="177"/>
      <c r="F30" s="589">
        <f>E30*$C30</f>
        <v>0</v>
      </c>
    </row>
    <row r="31" spans="1:6" s="922" customFormat="1" x14ac:dyDescent="0.25">
      <c r="A31" s="138"/>
      <c r="B31" s="140"/>
      <c r="C31" s="549"/>
      <c r="D31" s="544"/>
      <c r="E31" s="177"/>
      <c r="F31" s="589"/>
    </row>
    <row r="32" spans="1:6" s="922" customFormat="1" x14ac:dyDescent="0.25">
      <c r="A32" s="138" t="s">
        <v>19</v>
      </c>
      <c r="B32" s="139" t="s">
        <v>51</v>
      </c>
      <c r="C32" s="549"/>
      <c r="D32" s="138"/>
      <c r="E32" s="177"/>
      <c r="F32" s="589"/>
    </row>
    <row r="33" spans="1:6" s="922" customFormat="1" x14ac:dyDescent="0.25">
      <c r="A33" s="138"/>
      <c r="B33" s="140" t="s">
        <v>240</v>
      </c>
      <c r="C33" s="537">
        <v>6</v>
      </c>
      <c r="D33" s="138" t="s">
        <v>9</v>
      </c>
      <c r="E33" s="177"/>
      <c r="F33" s="589">
        <f>E33*$C33</f>
        <v>0</v>
      </c>
    </row>
    <row r="34" spans="1:6" s="922" customFormat="1" x14ac:dyDescent="0.25">
      <c r="A34" s="138"/>
      <c r="B34" s="140" t="s">
        <v>192</v>
      </c>
      <c r="C34" s="537">
        <v>20</v>
      </c>
      <c r="D34" s="544" t="s">
        <v>9</v>
      </c>
      <c r="E34" s="177"/>
      <c r="F34" s="589">
        <f>E34*$C34</f>
        <v>0</v>
      </c>
    </row>
    <row r="35" spans="1:6" s="922" customFormat="1" x14ac:dyDescent="0.25">
      <c r="A35" s="138"/>
      <c r="B35" s="140"/>
      <c r="C35" s="549"/>
      <c r="D35" s="544"/>
      <c r="E35" s="484"/>
      <c r="F35" s="589"/>
    </row>
    <row r="36" spans="1:6" s="922" customFormat="1" x14ac:dyDescent="0.25">
      <c r="A36" s="540" t="s">
        <v>20</v>
      </c>
      <c r="B36" s="547" t="s">
        <v>53</v>
      </c>
      <c r="C36" s="549"/>
      <c r="D36" s="542"/>
      <c r="E36" s="174"/>
      <c r="F36" s="589"/>
    </row>
    <row r="37" spans="1:6" s="922" customFormat="1" x14ac:dyDescent="0.25">
      <c r="A37" s="540"/>
      <c r="B37" s="970" t="s">
        <v>241</v>
      </c>
      <c r="C37" s="549">
        <v>3</v>
      </c>
      <c r="D37" s="544" t="s">
        <v>9</v>
      </c>
      <c r="E37" s="484"/>
      <c r="F37" s="589">
        <f>E37*$C37</f>
        <v>0</v>
      </c>
    </row>
    <row r="38" spans="1:6" s="922" customFormat="1" x14ac:dyDescent="0.25">
      <c r="A38" s="540"/>
      <c r="B38" s="539" t="s">
        <v>193</v>
      </c>
      <c r="C38" s="549">
        <v>10</v>
      </c>
      <c r="D38" s="544" t="s">
        <v>9</v>
      </c>
      <c r="E38" s="484"/>
      <c r="F38" s="589">
        <f>E38*$C38</f>
        <v>0</v>
      </c>
    </row>
    <row r="39" spans="1:6" s="922" customFormat="1" x14ac:dyDescent="0.25">
      <c r="A39" s="540"/>
      <c r="B39" s="539"/>
      <c r="C39" s="549"/>
      <c r="D39" s="544"/>
      <c r="E39" s="484"/>
      <c r="F39" s="589"/>
    </row>
    <row r="40" spans="1:6" s="922" customFormat="1" x14ac:dyDescent="0.25">
      <c r="A40" s="540" t="s">
        <v>7</v>
      </c>
      <c r="B40" s="547" t="s">
        <v>130</v>
      </c>
      <c r="C40" s="549"/>
      <c r="D40" s="542"/>
      <c r="E40" s="174"/>
      <c r="F40" s="589"/>
    </row>
    <row r="41" spans="1:6" s="922" customFormat="1" x14ac:dyDescent="0.25">
      <c r="A41" s="540"/>
      <c r="B41" s="539" t="s">
        <v>158</v>
      </c>
      <c r="C41" s="549">
        <v>6</v>
      </c>
      <c r="D41" s="544" t="s">
        <v>9</v>
      </c>
      <c r="E41" s="484"/>
      <c r="F41" s="589">
        <f>E41*$C41</f>
        <v>0</v>
      </c>
    </row>
    <row r="42" spans="1:6" s="922" customFormat="1" x14ac:dyDescent="0.25">
      <c r="A42" s="540"/>
      <c r="B42" s="539"/>
      <c r="C42" s="537"/>
      <c r="D42" s="544"/>
      <c r="E42" s="484"/>
      <c r="F42" s="589"/>
    </row>
    <row r="43" spans="1:6" s="922" customFormat="1" x14ac:dyDescent="0.25">
      <c r="A43" s="540"/>
      <c r="B43" s="539"/>
      <c r="C43" s="537"/>
      <c r="D43" s="544"/>
      <c r="E43" s="484"/>
      <c r="F43" s="589"/>
    </row>
    <row r="44" spans="1:6" s="922" customFormat="1" x14ac:dyDescent="0.25">
      <c r="A44" s="540"/>
      <c r="B44" s="539"/>
      <c r="C44" s="537"/>
      <c r="D44" s="544"/>
      <c r="E44" s="484"/>
      <c r="F44" s="589"/>
    </row>
    <row r="45" spans="1:6" s="922" customFormat="1" x14ac:dyDescent="0.25">
      <c r="A45" s="554"/>
      <c r="B45" s="555"/>
      <c r="C45" s="556"/>
      <c r="D45" s="556"/>
      <c r="E45" s="487"/>
      <c r="F45" s="602"/>
    </row>
    <row r="46" spans="1:6" s="922" customFormat="1" x14ac:dyDescent="0.25">
      <c r="A46" s="557"/>
      <c r="B46" s="558" t="s">
        <v>45</v>
      </c>
      <c r="C46" s="559"/>
      <c r="D46" s="559"/>
      <c r="E46" s="488"/>
      <c r="F46" s="603">
        <f>SUM(F6:F45)</f>
        <v>0</v>
      </c>
    </row>
    <row r="47" spans="1:6" s="922" customFormat="1" x14ac:dyDescent="0.25">
      <c r="A47" s="528"/>
      <c r="B47" s="529"/>
      <c r="C47" s="528"/>
      <c r="D47" s="528"/>
      <c r="E47" s="479"/>
      <c r="F47" s="595"/>
    </row>
    <row r="48" spans="1:6" s="922" customFormat="1" x14ac:dyDescent="0.25">
      <c r="A48" s="939" t="e">
        <f>#REF!</f>
        <v>#REF!</v>
      </c>
      <c r="B48" s="530"/>
      <c r="C48" s="531"/>
      <c r="D48" s="532"/>
      <c r="E48" s="480"/>
      <c r="F48" s="596"/>
    </row>
    <row r="49" spans="1:6" s="922" customFormat="1" x14ac:dyDescent="0.25">
      <c r="A49" s="1028" t="s">
        <v>0</v>
      </c>
      <c r="B49" s="1030" t="s">
        <v>1</v>
      </c>
      <c r="C49" s="1032" t="s">
        <v>4</v>
      </c>
      <c r="D49" s="1034" t="s">
        <v>5</v>
      </c>
      <c r="E49" s="481" t="s">
        <v>2</v>
      </c>
      <c r="F49" s="597" t="s">
        <v>6</v>
      </c>
    </row>
    <row r="50" spans="1:6" s="922" customFormat="1" x14ac:dyDescent="0.25">
      <c r="A50" s="1029"/>
      <c r="B50" s="1031"/>
      <c r="C50" s="1033"/>
      <c r="D50" s="1035"/>
      <c r="E50" s="482" t="s">
        <v>3</v>
      </c>
      <c r="F50" s="598" t="s">
        <v>3</v>
      </c>
    </row>
    <row r="51" spans="1:6" s="922" customFormat="1" x14ac:dyDescent="0.25">
      <c r="A51" s="533"/>
      <c r="B51" s="534" t="s">
        <v>46</v>
      </c>
      <c r="C51" s="535"/>
      <c r="D51" s="536"/>
      <c r="E51" s="470"/>
      <c r="F51" s="599">
        <f>F46</f>
        <v>0</v>
      </c>
    </row>
    <row r="52" spans="1:6" s="922" customFormat="1" x14ac:dyDescent="0.25">
      <c r="A52" s="540"/>
      <c r="B52" s="140"/>
      <c r="C52" s="549"/>
      <c r="D52" s="544"/>
      <c r="E52" s="177"/>
      <c r="F52" s="589"/>
    </row>
    <row r="53" spans="1:6" s="922" customFormat="1" x14ac:dyDescent="0.25">
      <c r="A53" s="971"/>
      <c r="B53" s="541" t="s">
        <v>132</v>
      </c>
      <c r="C53" s="972"/>
      <c r="D53" s="972"/>
      <c r="E53" s="933"/>
      <c r="F53" s="989"/>
    </row>
    <row r="54" spans="1:6" s="922" customFormat="1" ht="60" x14ac:dyDescent="0.25">
      <c r="A54" s="971" t="s">
        <v>84</v>
      </c>
      <c r="B54" s="973" t="s">
        <v>133</v>
      </c>
      <c r="C54" s="974">
        <f>C10+C11</f>
        <v>670</v>
      </c>
      <c r="D54" s="974" t="s">
        <v>30</v>
      </c>
      <c r="E54" s="934"/>
      <c r="F54" s="990">
        <f>C54*E54</f>
        <v>0</v>
      </c>
    </row>
    <row r="55" spans="1:6" s="922" customFormat="1" x14ac:dyDescent="0.25">
      <c r="A55" s="971"/>
      <c r="B55" s="541" t="s">
        <v>134</v>
      </c>
      <c r="C55" s="972"/>
      <c r="D55" s="972"/>
      <c r="E55" s="933"/>
      <c r="F55" s="989"/>
    </row>
    <row r="56" spans="1:6" s="922" customFormat="1" ht="75" x14ac:dyDescent="0.25">
      <c r="A56" s="971" t="s">
        <v>96</v>
      </c>
      <c r="B56" s="973" t="s">
        <v>135</v>
      </c>
      <c r="C56" s="974">
        <v>18</v>
      </c>
      <c r="D56" s="974" t="s">
        <v>9</v>
      </c>
      <c r="E56" s="934"/>
      <c r="F56" s="990">
        <f>C56*E56</f>
        <v>0</v>
      </c>
    </row>
    <row r="57" spans="1:6" s="922" customFormat="1" x14ac:dyDescent="0.25">
      <c r="A57" s="519"/>
      <c r="B57" s="973"/>
      <c r="C57" s="537"/>
      <c r="D57" s="544"/>
      <c r="E57" s="466"/>
      <c r="F57" s="589"/>
    </row>
    <row r="58" spans="1:6" s="922" customFormat="1" x14ac:dyDescent="0.25">
      <c r="A58" s="517" t="s">
        <v>117</v>
      </c>
      <c r="B58" s="518" t="s">
        <v>94</v>
      </c>
      <c r="C58" s="519"/>
      <c r="D58" s="519"/>
      <c r="E58" s="470"/>
      <c r="F58" s="589"/>
    </row>
    <row r="59" spans="1:6" s="922" customFormat="1" x14ac:dyDescent="0.25">
      <c r="A59" s="517" t="s">
        <v>77</v>
      </c>
      <c r="B59" s="520" t="s">
        <v>201</v>
      </c>
      <c r="C59" s="519">
        <v>3</v>
      </c>
      <c r="D59" s="519" t="s">
        <v>81</v>
      </c>
      <c r="E59" s="470"/>
      <c r="F59" s="589">
        <f>E59*$C59</f>
        <v>0</v>
      </c>
    </row>
    <row r="60" spans="1:6" s="922" customFormat="1" x14ac:dyDescent="0.25">
      <c r="A60" s="517"/>
      <c r="B60" s="520"/>
      <c r="C60" s="519"/>
      <c r="D60" s="519"/>
      <c r="E60" s="470"/>
      <c r="F60" s="589"/>
    </row>
    <row r="61" spans="1:6" s="922" customFormat="1" x14ac:dyDescent="0.25">
      <c r="A61" s="517"/>
      <c r="B61" s="518" t="s">
        <v>82</v>
      </c>
      <c r="C61" s="535"/>
      <c r="D61" s="537"/>
      <c r="E61" s="483"/>
      <c r="F61" s="589"/>
    </row>
    <row r="62" spans="1:6" s="935" customFormat="1" ht="45" x14ac:dyDescent="0.25">
      <c r="A62" s="517" t="s">
        <v>119</v>
      </c>
      <c r="B62" s="550" t="s">
        <v>83</v>
      </c>
      <c r="C62" s="535">
        <v>1</v>
      </c>
      <c r="D62" s="537" t="s">
        <v>80</v>
      </c>
      <c r="E62" s="483"/>
      <c r="F62" s="589">
        <f>E62*$C62</f>
        <v>0</v>
      </c>
    </row>
    <row r="63" spans="1:6" s="935" customFormat="1" x14ac:dyDescent="0.25">
      <c r="A63" s="971"/>
      <c r="B63" s="973"/>
      <c r="C63" s="975"/>
      <c r="D63" s="975"/>
      <c r="E63" s="933"/>
      <c r="F63" s="989"/>
    </row>
    <row r="64" spans="1:6" s="935" customFormat="1" x14ac:dyDescent="0.25">
      <c r="A64" s="971"/>
      <c r="B64" s="973"/>
      <c r="C64" s="975"/>
      <c r="D64" s="975"/>
      <c r="E64" s="933"/>
      <c r="F64" s="989"/>
    </row>
    <row r="65" spans="1:6" s="935" customFormat="1" x14ac:dyDescent="0.25">
      <c r="A65" s="971"/>
      <c r="B65" s="973"/>
      <c r="C65" s="975"/>
      <c r="D65" s="975"/>
      <c r="E65" s="933"/>
      <c r="F65" s="989"/>
    </row>
    <row r="66" spans="1:6" s="935" customFormat="1" x14ac:dyDescent="0.25">
      <c r="A66" s="971"/>
      <c r="B66" s="973"/>
      <c r="C66" s="975"/>
      <c r="D66" s="975"/>
      <c r="E66" s="933"/>
      <c r="F66" s="989"/>
    </row>
    <row r="67" spans="1:6" s="935" customFormat="1" x14ac:dyDescent="0.25">
      <c r="A67" s="971"/>
      <c r="B67" s="973"/>
      <c r="C67" s="975"/>
      <c r="D67" s="975"/>
      <c r="E67" s="933"/>
      <c r="F67" s="989"/>
    </row>
    <row r="68" spans="1:6" s="935" customFormat="1" x14ac:dyDescent="0.25">
      <c r="A68" s="971"/>
      <c r="B68" s="973"/>
      <c r="C68" s="975"/>
      <c r="D68" s="975"/>
      <c r="E68" s="933"/>
      <c r="F68" s="989"/>
    </row>
    <row r="69" spans="1:6" s="935" customFormat="1" x14ac:dyDescent="0.25">
      <c r="A69" s="971"/>
      <c r="B69" s="973"/>
      <c r="C69" s="975"/>
      <c r="D69" s="975"/>
      <c r="E69" s="933"/>
      <c r="F69" s="989"/>
    </row>
    <row r="70" spans="1:6" s="935" customFormat="1" x14ac:dyDescent="0.25">
      <c r="A70" s="971"/>
      <c r="B70" s="973"/>
      <c r="C70" s="975"/>
      <c r="D70" s="975"/>
      <c r="E70" s="933"/>
      <c r="F70" s="989"/>
    </row>
    <row r="71" spans="1:6" s="935" customFormat="1" x14ac:dyDescent="0.25">
      <c r="A71" s="971"/>
      <c r="B71" s="973"/>
      <c r="C71" s="975"/>
      <c r="D71" s="975"/>
      <c r="E71" s="933"/>
      <c r="F71" s="989"/>
    </row>
    <row r="72" spans="1:6" s="935" customFormat="1" x14ac:dyDescent="0.25">
      <c r="A72" s="971"/>
      <c r="B72" s="973"/>
      <c r="C72" s="975"/>
      <c r="D72" s="975"/>
      <c r="E72" s="933"/>
      <c r="F72" s="989"/>
    </row>
    <row r="73" spans="1:6" s="935" customFormat="1" x14ac:dyDescent="0.25">
      <c r="A73" s="971"/>
      <c r="B73" s="973"/>
      <c r="C73" s="975"/>
      <c r="D73" s="975"/>
      <c r="E73" s="933"/>
      <c r="F73" s="989"/>
    </row>
    <row r="74" spans="1:6" s="935" customFormat="1" x14ac:dyDescent="0.25">
      <c r="A74" s="971"/>
      <c r="B74" s="973"/>
      <c r="C74" s="975"/>
      <c r="D74" s="975"/>
      <c r="E74" s="933"/>
      <c r="F74" s="989"/>
    </row>
    <row r="75" spans="1:6" s="935" customFormat="1" x14ac:dyDescent="0.25">
      <c r="A75" s="971"/>
      <c r="B75" s="973"/>
      <c r="C75" s="975"/>
      <c r="D75" s="975"/>
      <c r="E75" s="933"/>
      <c r="F75" s="989"/>
    </row>
    <row r="76" spans="1:6" s="935" customFormat="1" x14ac:dyDescent="0.25">
      <c r="A76" s="971"/>
      <c r="B76" s="973"/>
      <c r="C76" s="975"/>
      <c r="D76" s="975"/>
      <c r="E76" s="933"/>
      <c r="F76" s="989"/>
    </row>
    <row r="77" spans="1:6" s="935" customFormat="1" x14ac:dyDescent="0.25">
      <c r="A77" s="971"/>
      <c r="B77" s="973"/>
      <c r="C77" s="975"/>
      <c r="D77" s="975"/>
      <c r="E77" s="933"/>
      <c r="F77" s="989"/>
    </row>
    <row r="78" spans="1:6" s="935" customFormat="1" x14ac:dyDescent="0.25">
      <c r="A78" s="971"/>
      <c r="B78" s="973"/>
      <c r="C78" s="975"/>
      <c r="D78" s="975"/>
      <c r="E78" s="933"/>
      <c r="F78" s="989"/>
    </row>
    <row r="79" spans="1:6" s="935" customFormat="1" x14ac:dyDescent="0.25">
      <c r="A79" s="971"/>
      <c r="B79" s="973"/>
      <c r="C79" s="975"/>
      <c r="D79" s="975"/>
      <c r="E79" s="933"/>
      <c r="F79" s="989"/>
    </row>
    <row r="80" spans="1:6" s="935" customFormat="1" x14ac:dyDescent="0.25">
      <c r="A80" s="971"/>
      <c r="B80" s="973"/>
      <c r="C80" s="975"/>
      <c r="D80" s="975"/>
      <c r="E80" s="933"/>
      <c r="F80" s="989"/>
    </row>
    <row r="81" spans="1:6" s="935" customFormat="1" x14ac:dyDescent="0.25">
      <c r="A81" s="971"/>
      <c r="B81" s="973"/>
      <c r="C81" s="975"/>
      <c r="D81" s="975"/>
      <c r="E81" s="933"/>
      <c r="F81" s="989"/>
    </row>
    <row r="82" spans="1:6" s="935" customFormat="1" x14ac:dyDescent="0.25">
      <c r="A82" s="971"/>
      <c r="B82" s="973"/>
      <c r="C82" s="975"/>
      <c r="D82" s="975"/>
      <c r="E82" s="933"/>
      <c r="F82" s="989"/>
    </row>
    <row r="83" spans="1:6" s="935" customFormat="1" x14ac:dyDescent="0.25">
      <c r="A83" s="971"/>
      <c r="B83" s="973"/>
      <c r="C83" s="975"/>
      <c r="D83" s="975"/>
      <c r="E83" s="933"/>
      <c r="F83" s="989"/>
    </row>
    <row r="84" spans="1:6" s="935" customFormat="1" x14ac:dyDescent="0.25">
      <c r="A84" s="971"/>
      <c r="B84" s="973"/>
      <c r="C84" s="975"/>
      <c r="D84" s="975"/>
      <c r="E84" s="933"/>
      <c r="F84" s="989"/>
    </row>
    <row r="85" spans="1:6" s="935" customFormat="1" x14ac:dyDescent="0.25">
      <c r="A85" s="971"/>
      <c r="B85" s="973"/>
      <c r="C85" s="975"/>
      <c r="D85" s="975"/>
      <c r="E85" s="933"/>
      <c r="F85" s="989"/>
    </row>
    <row r="86" spans="1:6" s="935" customFormat="1" x14ac:dyDescent="0.25">
      <c r="A86" s="971"/>
      <c r="B86" s="973"/>
      <c r="C86" s="975"/>
      <c r="D86" s="975"/>
      <c r="E86" s="933"/>
      <c r="F86" s="989"/>
    </row>
    <row r="87" spans="1:6" s="935" customFormat="1" x14ac:dyDescent="0.25">
      <c r="A87" s="971"/>
      <c r="B87" s="973"/>
      <c r="C87" s="975"/>
      <c r="D87" s="975"/>
      <c r="E87" s="933"/>
      <c r="F87" s="989"/>
    </row>
    <row r="88" spans="1:6" s="922" customFormat="1" x14ac:dyDescent="0.25">
      <c r="A88" s="551"/>
      <c r="B88" s="552"/>
      <c r="C88" s="553"/>
      <c r="D88" s="553"/>
      <c r="E88" s="486"/>
      <c r="F88" s="601"/>
    </row>
    <row r="89" spans="1:6" s="922" customFormat="1" x14ac:dyDescent="0.25">
      <c r="A89" s="554"/>
      <c r="B89" s="555"/>
      <c r="C89" s="556"/>
      <c r="D89" s="556"/>
      <c r="E89" s="487"/>
      <c r="F89" s="602"/>
    </row>
    <row r="90" spans="1:6" s="922" customFormat="1" x14ac:dyDescent="0.25">
      <c r="A90" s="557"/>
      <c r="B90" s="558" t="s">
        <v>45</v>
      </c>
      <c r="C90" s="559"/>
      <c r="D90" s="559"/>
      <c r="E90" s="488"/>
      <c r="F90" s="603">
        <f>SUM(F51:F89)</f>
        <v>0</v>
      </c>
    </row>
    <row r="91" spans="1:6" s="922" customFormat="1" x14ac:dyDescent="0.25">
      <c r="A91" s="528"/>
      <c r="B91" s="529"/>
      <c r="C91" s="528"/>
      <c r="D91" s="528"/>
      <c r="E91" s="479"/>
      <c r="F91" s="595"/>
    </row>
    <row r="92" spans="1:6" x14ac:dyDescent="0.25">
      <c r="A92" s="976"/>
      <c r="B92" s="977"/>
      <c r="C92" s="978"/>
      <c r="D92" s="979"/>
      <c r="E92" s="936"/>
      <c r="F92" s="991"/>
    </row>
    <row r="93" spans="1:6" x14ac:dyDescent="0.25">
      <c r="A93" s="361"/>
      <c r="B93" s="362" t="s">
        <v>93</v>
      </c>
      <c r="C93" s="498"/>
      <c r="D93" s="499"/>
      <c r="E93" s="497"/>
    </row>
    <row r="94" spans="1:6" x14ac:dyDescent="0.25">
      <c r="A94" s="363"/>
      <c r="B94" s="362"/>
      <c r="C94" s="498"/>
      <c r="D94" s="499"/>
      <c r="E94" s="497"/>
    </row>
    <row r="95" spans="1:6" x14ac:dyDescent="0.25">
      <c r="A95" s="364" t="s">
        <v>80</v>
      </c>
      <c r="B95" s="365" t="s">
        <v>1</v>
      </c>
      <c r="C95" s="365"/>
      <c r="D95" s="365"/>
      <c r="E95" s="217"/>
      <c r="F95" s="604" t="s">
        <v>6</v>
      </c>
    </row>
    <row r="96" spans="1:6" x14ac:dyDescent="0.25">
      <c r="A96" s="367"/>
      <c r="B96" s="368"/>
      <c r="C96" s="368"/>
      <c r="D96" s="368"/>
      <c r="E96" s="219"/>
      <c r="F96" s="605" t="s">
        <v>115</v>
      </c>
    </row>
    <row r="97" spans="1:6" x14ac:dyDescent="0.25">
      <c r="A97" s="369"/>
      <c r="B97" s="370"/>
      <c r="C97" s="563"/>
      <c r="D97" s="564"/>
      <c r="E97" s="490"/>
      <c r="F97" s="606"/>
    </row>
    <row r="98" spans="1:6" x14ac:dyDescent="0.25">
      <c r="A98" s="280"/>
      <c r="B98" s="373" t="s">
        <v>346</v>
      </c>
      <c r="C98" s="563"/>
      <c r="D98" s="370"/>
      <c r="E98" s="491"/>
      <c r="F98" s="606"/>
    </row>
    <row r="99" spans="1:6" x14ac:dyDescent="0.25">
      <c r="A99" s="279"/>
      <c r="B99" s="375"/>
      <c r="C99" s="563"/>
      <c r="D99" s="370"/>
      <c r="E99" s="491"/>
      <c r="F99" s="606"/>
    </row>
    <row r="100" spans="1:6" x14ac:dyDescent="0.25">
      <c r="A100" s="235" t="s">
        <v>7</v>
      </c>
      <c r="B100" s="992" t="str">
        <f>B6</f>
        <v>WATER RETICULATION PIPEWORK</v>
      </c>
      <c r="C100" s="563"/>
      <c r="D100" s="370"/>
      <c r="E100" s="491"/>
      <c r="F100" s="606">
        <f>F90</f>
        <v>0</v>
      </c>
    </row>
    <row r="101" spans="1:6" x14ac:dyDescent="0.25">
      <c r="A101" s="279"/>
      <c r="B101" s="375"/>
      <c r="C101" s="563"/>
      <c r="D101" s="370"/>
      <c r="E101" s="491"/>
      <c r="F101" s="606"/>
    </row>
    <row r="102" spans="1:6" x14ac:dyDescent="0.25">
      <c r="A102" s="235"/>
      <c r="B102" s="375"/>
      <c r="C102" s="563"/>
      <c r="D102" s="370"/>
      <c r="E102" s="491"/>
      <c r="F102" s="606"/>
    </row>
    <row r="103" spans="1:6" x14ac:dyDescent="0.25">
      <c r="A103" s="279"/>
      <c r="B103" s="375"/>
      <c r="C103" s="563"/>
      <c r="D103" s="370"/>
      <c r="E103" s="491"/>
      <c r="F103" s="606"/>
    </row>
    <row r="104" spans="1:6" x14ac:dyDescent="0.25">
      <c r="A104" s="235"/>
      <c r="B104" s="375"/>
      <c r="C104" s="563"/>
      <c r="D104" s="370"/>
      <c r="E104" s="491"/>
      <c r="F104" s="606"/>
    </row>
    <row r="105" spans="1:6" x14ac:dyDescent="0.25">
      <c r="A105" s="279"/>
      <c r="B105" s="375"/>
      <c r="C105" s="563"/>
      <c r="D105" s="370"/>
      <c r="E105" s="491"/>
      <c r="F105" s="606"/>
    </row>
    <row r="106" spans="1:6" x14ac:dyDescent="0.25">
      <c r="A106" s="235"/>
      <c r="B106" s="375"/>
      <c r="C106" s="563"/>
      <c r="D106" s="370"/>
      <c r="E106" s="491"/>
      <c r="F106" s="606"/>
    </row>
    <row r="107" spans="1:6" x14ac:dyDescent="0.25">
      <c r="A107" s="279"/>
      <c r="B107" s="375"/>
      <c r="C107" s="563"/>
      <c r="D107" s="370"/>
      <c r="E107" s="491"/>
      <c r="F107" s="607"/>
    </row>
    <row r="108" spans="1:6" x14ac:dyDescent="0.25">
      <c r="A108" s="279"/>
      <c r="B108" s="375"/>
      <c r="C108" s="563"/>
      <c r="D108" s="370"/>
      <c r="E108" s="491"/>
      <c r="F108" s="607"/>
    </row>
    <row r="109" spans="1:6" x14ac:dyDescent="0.25">
      <c r="A109" s="279"/>
      <c r="B109" s="375"/>
      <c r="C109" s="563"/>
      <c r="D109" s="370"/>
      <c r="E109" s="491"/>
      <c r="F109" s="606"/>
    </row>
    <row r="110" spans="1:6" x14ac:dyDescent="0.25">
      <c r="A110" s="279"/>
      <c r="B110" s="375"/>
      <c r="C110" s="563"/>
      <c r="D110" s="370"/>
      <c r="E110" s="491"/>
      <c r="F110" s="606"/>
    </row>
    <row r="111" spans="1:6" x14ac:dyDescent="0.25">
      <c r="A111" s="279"/>
      <c r="B111" s="375"/>
      <c r="C111" s="563"/>
      <c r="D111" s="370"/>
      <c r="E111" s="491"/>
      <c r="F111" s="606"/>
    </row>
    <row r="112" spans="1:6" x14ac:dyDescent="0.25">
      <c r="A112" s="279"/>
      <c r="B112" s="375"/>
      <c r="C112" s="563"/>
      <c r="D112" s="370"/>
      <c r="E112" s="491"/>
      <c r="F112" s="606"/>
    </row>
    <row r="113" spans="1:6" x14ac:dyDescent="0.25">
      <c r="A113" s="279"/>
      <c r="B113" s="375"/>
      <c r="C113" s="563"/>
      <c r="D113" s="370"/>
      <c r="E113" s="491"/>
      <c r="F113" s="606"/>
    </row>
    <row r="114" spans="1:6" x14ac:dyDescent="0.25">
      <c r="A114" s="279"/>
      <c r="B114" s="375"/>
      <c r="C114" s="563"/>
      <c r="D114" s="370"/>
      <c r="E114" s="491"/>
      <c r="F114" s="606"/>
    </row>
    <row r="115" spans="1:6" x14ac:dyDescent="0.25">
      <c r="A115" s="279"/>
      <c r="B115" s="375"/>
      <c r="C115" s="563"/>
      <c r="D115" s="370"/>
      <c r="E115" s="491"/>
      <c r="F115" s="606"/>
    </row>
    <row r="116" spans="1:6" x14ac:dyDescent="0.25">
      <c r="A116" s="279"/>
      <c r="B116" s="375"/>
      <c r="C116" s="563"/>
      <c r="D116" s="370"/>
      <c r="E116" s="491"/>
      <c r="F116" s="606"/>
    </row>
    <row r="117" spans="1:6" x14ac:dyDescent="0.25">
      <c r="A117" s="279"/>
      <c r="B117" s="375"/>
      <c r="C117" s="563"/>
      <c r="D117" s="370"/>
      <c r="E117" s="491"/>
      <c r="F117" s="606"/>
    </row>
    <row r="118" spans="1:6" x14ac:dyDescent="0.25">
      <c r="A118" s="279"/>
      <c r="B118" s="375"/>
      <c r="C118" s="563"/>
      <c r="D118" s="370"/>
      <c r="E118" s="491"/>
      <c r="F118" s="606"/>
    </row>
    <row r="119" spans="1:6" x14ac:dyDescent="0.25">
      <c r="A119" s="279"/>
      <c r="B119" s="375"/>
      <c r="C119" s="563"/>
      <c r="D119" s="370"/>
      <c r="E119" s="491"/>
      <c r="F119" s="606"/>
    </row>
    <row r="120" spans="1:6" x14ac:dyDescent="0.25">
      <c r="A120" s="279"/>
      <c r="B120" s="375"/>
      <c r="C120" s="563"/>
      <c r="D120" s="370"/>
      <c r="E120" s="491"/>
      <c r="F120" s="606"/>
    </row>
    <row r="121" spans="1:6" x14ac:dyDescent="0.25">
      <c r="A121" s="279"/>
      <c r="B121" s="375"/>
      <c r="C121" s="563"/>
      <c r="D121" s="370"/>
      <c r="E121" s="491"/>
      <c r="F121" s="606"/>
    </row>
    <row r="122" spans="1:6" x14ac:dyDescent="0.25">
      <c r="A122" s="279"/>
      <c r="B122" s="375"/>
      <c r="C122" s="563"/>
      <c r="D122" s="370"/>
      <c r="E122" s="491"/>
      <c r="F122" s="606"/>
    </row>
    <row r="123" spans="1:6" x14ac:dyDescent="0.25">
      <c r="A123" s="279"/>
      <c r="B123" s="375"/>
      <c r="C123" s="563"/>
      <c r="D123" s="370"/>
      <c r="E123" s="491"/>
      <c r="F123" s="606"/>
    </row>
    <row r="124" spans="1:6" x14ac:dyDescent="0.25">
      <c r="A124" s="279"/>
      <c r="B124" s="375"/>
      <c r="C124" s="563"/>
      <c r="D124" s="370"/>
      <c r="E124" s="491"/>
      <c r="F124" s="606"/>
    </row>
    <row r="125" spans="1:6" x14ac:dyDescent="0.25">
      <c r="A125" s="279"/>
      <c r="B125" s="375"/>
      <c r="C125" s="563"/>
      <c r="D125" s="370"/>
      <c r="E125" s="491"/>
      <c r="F125" s="606"/>
    </row>
    <row r="126" spans="1:6" x14ac:dyDescent="0.25">
      <c r="A126" s="279"/>
      <c r="B126" s="375"/>
      <c r="C126" s="563"/>
      <c r="D126" s="370"/>
      <c r="E126" s="491"/>
      <c r="F126" s="606"/>
    </row>
    <row r="127" spans="1:6" x14ac:dyDescent="0.25">
      <c r="A127" s="279"/>
      <c r="B127" s="375"/>
      <c r="C127" s="563"/>
      <c r="D127" s="370"/>
      <c r="E127" s="491"/>
      <c r="F127" s="606"/>
    </row>
    <row r="128" spans="1:6" x14ac:dyDescent="0.25">
      <c r="A128" s="279"/>
      <c r="B128" s="375"/>
      <c r="C128" s="563"/>
      <c r="D128" s="370"/>
      <c r="E128" s="491"/>
      <c r="F128" s="606"/>
    </row>
    <row r="129" spans="1:6" x14ac:dyDescent="0.25">
      <c r="A129" s="279"/>
      <c r="B129" s="375"/>
      <c r="C129" s="563"/>
      <c r="D129" s="370"/>
      <c r="E129" s="491"/>
      <c r="F129" s="606"/>
    </row>
    <row r="130" spans="1:6" x14ac:dyDescent="0.25">
      <c r="A130" s="279"/>
      <c r="B130" s="375"/>
      <c r="C130" s="563"/>
      <c r="D130" s="370"/>
      <c r="E130" s="491"/>
      <c r="F130" s="606"/>
    </row>
    <row r="131" spans="1:6" x14ac:dyDescent="0.25">
      <c r="A131" s="279"/>
      <c r="B131" s="375"/>
      <c r="C131" s="563"/>
      <c r="D131" s="370"/>
      <c r="E131" s="491"/>
      <c r="F131" s="606"/>
    </row>
    <row r="132" spans="1:6" x14ac:dyDescent="0.25">
      <c r="A132" s="279"/>
      <c r="B132" s="375"/>
      <c r="C132" s="563"/>
      <c r="D132" s="370"/>
      <c r="E132" s="491"/>
      <c r="F132" s="606"/>
    </row>
    <row r="133" spans="1:6" x14ac:dyDescent="0.25">
      <c r="A133" s="279"/>
      <c r="B133" s="375"/>
      <c r="C133" s="563"/>
      <c r="D133" s="370"/>
      <c r="E133" s="491"/>
      <c r="F133" s="606"/>
    </row>
    <row r="134" spans="1:6" x14ac:dyDescent="0.25">
      <c r="A134" s="279"/>
      <c r="B134" s="375"/>
      <c r="C134" s="563"/>
      <c r="D134" s="370"/>
      <c r="E134" s="491"/>
      <c r="F134" s="606"/>
    </row>
    <row r="135" spans="1:6" x14ac:dyDescent="0.25">
      <c r="A135" s="279"/>
      <c r="B135" s="375"/>
      <c r="C135" s="563"/>
      <c r="D135" s="370"/>
      <c r="E135" s="491"/>
      <c r="F135" s="606"/>
    </row>
    <row r="136" spans="1:6" x14ac:dyDescent="0.25">
      <c r="A136" s="279"/>
      <c r="B136" s="375"/>
      <c r="C136" s="563"/>
      <c r="D136" s="370"/>
      <c r="E136" s="491"/>
      <c r="F136" s="606"/>
    </row>
    <row r="137" spans="1:6" x14ac:dyDescent="0.25">
      <c r="A137" s="279"/>
      <c r="B137" s="375"/>
      <c r="C137" s="563"/>
      <c r="D137" s="370"/>
      <c r="E137" s="491"/>
      <c r="F137" s="606"/>
    </row>
    <row r="138" spans="1:6" x14ac:dyDescent="0.25">
      <c r="A138" s="279"/>
      <c r="B138" s="375"/>
      <c r="C138" s="563"/>
      <c r="D138" s="370"/>
      <c r="E138" s="491"/>
      <c r="F138" s="606"/>
    </row>
    <row r="139" spans="1:6" x14ac:dyDescent="0.25">
      <c r="A139" s="279"/>
      <c r="B139" s="375"/>
      <c r="C139" s="563"/>
      <c r="D139" s="370"/>
      <c r="E139" s="491"/>
      <c r="F139" s="606"/>
    </row>
    <row r="140" spans="1:6" x14ac:dyDescent="0.25">
      <c r="A140" s="279"/>
      <c r="B140" s="375"/>
      <c r="C140" s="563"/>
      <c r="D140" s="370"/>
      <c r="E140" s="491"/>
      <c r="F140" s="606"/>
    </row>
    <row r="141" spans="1:6" x14ac:dyDescent="0.25">
      <c r="A141" s="279"/>
      <c r="B141" s="375"/>
      <c r="C141" s="563"/>
      <c r="D141" s="370"/>
      <c r="E141" s="491"/>
      <c r="F141" s="606"/>
    </row>
    <row r="142" spans="1:6" x14ac:dyDescent="0.25">
      <c r="A142" s="279"/>
      <c r="B142" s="375"/>
      <c r="C142" s="563"/>
      <c r="D142" s="370"/>
      <c r="E142" s="491"/>
      <c r="F142" s="606"/>
    </row>
    <row r="143" spans="1:6" x14ac:dyDescent="0.25">
      <c r="A143" s="279"/>
      <c r="B143" s="375"/>
      <c r="C143" s="563"/>
      <c r="D143" s="370"/>
      <c r="E143" s="491"/>
      <c r="F143" s="606"/>
    </row>
    <row r="144" spans="1:6" x14ac:dyDescent="0.25">
      <c r="A144" s="377" t="s">
        <v>8</v>
      </c>
      <c r="B144" s="378" t="s">
        <v>303</v>
      </c>
      <c r="C144" s="577"/>
      <c r="D144" s="578"/>
      <c r="E144" s="495"/>
      <c r="F144" s="614">
        <f>SUM(F98:F143)</f>
        <v>0</v>
      </c>
    </row>
    <row r="145" spans="1:6" x14ac:dyDescent="0.25">
      <c r="A145" s="381"/>
      <c r="B145" s="382"/>
      <c r="C145" s="579"/>
      <c r="D145" s="580"/>
      <c r="E145" s="496"/>
      <c r="F145" s="615"/>
    </row>
  </sheetData>
  <sheetProtection algorithmName="SHA-512" hashValue="Hn8gigatSg0aMu8g7ImqYQ8LLJ+dQHvlkJLQfeNNgLfoWpt5bQFipmLNn0TGduG8KjgRsqaZfZaljDtbsHb8EA==" saltValue="VMgltyPIzjP9uxjafUkCPg==" spinCount="100000" sheet="1" objects="1" scenarios="1"/>
  <mergeCells count="8">
    <mergeCell ref="A3:A4"/>
    <mergeCell ref="B3:B4"/>
    <mergeCell ref="C3:C4"/>
    <mergeCell ref="D3:D4"/>
    <mergeCell ref="A49:A50"/>
    <mergeCell ref="B49:B50"/>
    <mergeCell ref="C49:C50"/>
    <mergeCell ref="D49:D50"/>
  </mergeCells>
  <pageMargins left="0.45" right="0.45" top="1.03125" bottom="0.75" header="0.3" footer="0.3"/>
  <pageSetup paperSize="9" scale="90" firstPageNumber="64" orientation="portrait" useFirstPageNumber="1" r:id="rId1"/>
  <headerFooter>
    <oddHeader>&amp;C&amp;"Times New Roman,Bold"PROPOSED HOUSING SCHEME ON PLOT LR NO. KAJIADO/KITENGELA/6242 IN KITENGELA, KAJIADO COUNTY
BILL OF QUANTITIES FOR MECHANICAL SERVICES
EXTERNAL WATER RETICULATION INSTALLATIONS</oddHeader>
    <oddFooter>&amp;C&amp;"Times New Roman,Regular"E/&amp;P</oddFooter>
  </headerFooter>
  <rowBreaks count="1" manualBreakCount="1">
    <brk id="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BreakPreview" topLeftCell="A46" zoomScaleNormal="100" zoomScaleSheetLayoutView="100" workbookViewId="0">
      <selection activeCell="E51" sqref="E51"/>
    </sheetView>
  </sheetViews>
  <sheetFormatPr defaultRowHeight="15" x14ac:dyDescent="0.25"/>
  <cols>
    <col min="1" max="1" width="7.140625" style="21" customWidth="1"/>
    <col min="2" max="2" width="52.5703125" style="20" customWidth="1"/>
    <col min="3" max="3" width="6" style="11" bestFit="1" customWidth="1"/>
    <col min="4" max="4" width="7" style="12" bestFit="1" customWidth="1"/>
    <col min="5" max="5" width="12.7109375" style="3" bestFit="1" customWidth="1"/>
    <col min="6" max="6" width="15.85546875" style="3" customWidth="1"/>
    <col min="7" max="16384" width="9.140625" style="13"/>
  </cols>
  <sheetData>
    <row r="1" spans="1:6" x14ac:dyDescent="0.25">
      <c r="A1" s="15"/>
      <c r="B1" s="16"/>
      <c r="C1" s="17"/>
      <c r="D1" s="14"/>
      <c r="E1" s="18"/>
      <c r="F1" s="19"/>
    </row>
    <row r="2" spans="1:6" x14ac:dyDescent="0.25">
      <c r="A2" s="5"/>
      <c r="B2" s="6" t="s">
        <v>93</v>
      </c>
      <c r="C2" s="1"/>
      <c r="D2" s="2"/>
      <c r="E2" s="10"/>
    </row>
    <row r="3" spans="1:6" x14ac:dyDescent="0.25">
      <c r="A3" s="7"/>
      <c r="B3" s="6"/>
      <c r="C3" s="1"/>
      <c r="D3" s="2"/>
      <c r="E3" s="10"/>
    </row>
    <row r="4" spans="1:6" x14ac:dyDescent="0.25">
      <c r="A4" s="22" t="s">
        <v>80</v>
      </c>
      <c r="B4" s="8" t="s">
        <v>1</v>
      </c>
      <c r="C4" s="8"/>
      <c r="D4" s="8"/>
      <c r="E4" s="8"/>
      <c r="F4" s="23" t="s">
        <v>6</v>
      </c>
    </row>
    <row r="5" spans="1:6" x14ac:dyDescent="0.25">
      <c r="A5" s="24"/>
      <c r="B5" s="9"/>
      <c r="C5" s="9"/>
      <c r="D5" s="9"/>
      <c r="E5" s="9"/>
      <c r="F5" s="25" t="s">
        <v>115</v>
      </c>
    </row>
    <row r="6" spans="1:6" x14ac:dyDescent="0.25">
      <c r="A6" s="26"/>
      <c r="B6" s="27"/>
      <c r="C6" s="28"/>
      <c r="D6" s="29"/>
      <c r="E6" s="30"/>
      <c r="F6" s="31"/>
    </row>
    <row r="7" spans="1:6" x14ac:dyDescent="0.25">
      <c r="A7" s="32"/>
      <c r="B7" s="33" t="s">
        <v>346</v>
      </c>
      <c r="C7" s="28"/>
      <c r="D7" s="27"/>
      <c r="E7" s="34"/>
      <c r="F7" s="31"/>
    </row>
    <row r="8" spans="1:6" x14ac:dyDescent="0.25">
      <c r="A8" s="35"/>
      <c r="B8" s="36"/>
      <c r="C8" s="28"/>
      <c r="D8" s="27"/>
      <c r="E8" s="34"/>
      <c r="F8" s="31"/>
    </row>
    <row r="9" spans="1:6" x14ac:dyDescent="0.25">
      <c r="A9" s="4" t="s">
        <v>7</v>
      </c>
      <c r="B9" s="36" t="s">
        <v>215</v>
      </c>
      <c r="C9" s="28"/>
      <c r="D9" s="27"/>
      <c r="E9" s="34"/>
      <c r="F9" s="31">
        <f>'external  super'!F212</f>
        <v>0</v>
      </c>
    </row>
    <row r="10" spans="1:6" x14ac:dyDescent="0.25">
      <c r="A10" s="35"/>
      <c r="B10" s="36"/>
      <c r="C10" s="28"/>
      <c r="D10" s="27"/>
      <c r="E10" s="34"/>
      <c r="F10" s="31"/>
    </row>
    <row r="11" spans="1:6" x14ac:dyDescent="0.25">
      <c r="A11" s="4" t="s">
        <v>23</v>
      </c>
      <c r="B11" s="36" t="s">
        <v>216</v>
      </c>
      <c r="C11" s="28"/>
      <c r="D11" s="27"/>
      <c r="E11" s="34"/>
      <c r="F11" s="31">
        <f>'external  apartments'!F144</f>
        <v>0</v>
      </c>
    </row>
    <row r="12" spans="1:6" x14ac:dyDescent="0.25">
      <c r="A12" s="35"/>
      <c r="B12" s="36"/>
      <c r="C12" s="28"/>
      <c r="D12" s="27"/>
      <c r="E12" s="34"/>
      <c r="F12" s="31"/>
    </row>
    <row r="13" spans="1:6" x14ac:dyDescent="0.25">
      <c r="A13" s="4"/>
      <c r="B13" s="36"/>
      <c r="C13" s="28"/>
      <c r="D13" s="27"/>
      <c r="E13" s="34"/>
      <c r="F13" s="31"/>
    </row>
    <row r="14" spans="1:6" x14ac:dyDescent="0.25">
      <c r="A14" s="35"/>
      <c r="B14" s="36"/>
      <c r="C14" s="28"/>
      <c r="D14" s="27"/>
      <c r="E14" s="34"/>
      <c r="F14" s="31"/>
    </row>
    <row r="15" spans="1:6" x14ac:dyDescent="0.25">
      <c r="A15" s="4"/>
      <c r="B15" s="36"/>
      <c r="C15" s="28"/>
      <c r="D15" s="27"/>
      <c r="E15" s="34"/>
      <c r="F15" s="31"/>
    </row>
    <row r="16" spans="1:6" x14ac:dyDescent="0.25">
      <c r="A16" s="35"/>
      <c r="B16" s="36"/>
      <c r="C16" s="28"/>
      <c r="D16" s="27"/>
      <c r="E16" s="34"/>
      <c r="F16" s="37"/>
    </row>
    <row r="17" spans="1:6" x14ac:dyDescent="0.25">
      <c r="A17" s="35"/>
      <c r="B17" s="36"/>
      <c r="C17" s="28"/>
      <c r="D17" s="27"/>
      <c r="E17" s="34"/>
      <c r="F17" s="37"/>
    </row>
    <row r="18" spans="1:6" x14ac:dyDescent="0.25">
      <c r="A18" s="35"/>
      <c r="B18" s="36"/>
      <c r="C18" s="28"/>
      <c r="D18" s="27"/>
      <c r="E18" s="34"/>
      <c r="F18" s="31"/>
    </row>
    <row r="19" spans="1:6" x14ac:dyDescent="0.25">
      <c r="A19" s="35"/>
      <c r="B19" s="36"/>
      <c r="C19" s="28"/>
      <c r="D19" s="27"/>
      <c r="E19" s="34"/>
      <c r="F19" s="31"/>
    </row>
    <row r="20" spans="1:6" x14ac:dyDescent="0.25">
      <c r="A20" s="35"/>
      <c r="B20" s="36"/>
      <c r="C20" s="28"/>
      <c r="D20" s="27"/>
      <c r="E20" s="34"/>
      <c r="F20" s="31"/>
    </row>
    <row r="21" spans="1:6" x14ac:dyDescent="0.25">
      <c r="A21" s="35"/>
      <c r="B21" s="36"/>
      <c r="C21" s="28"/>
      <c r="D21" s="27"/>
      <c r="E21" s="34"/>
      <c r="F21" s="31"/>
    </row>
    <row r="22" spans="1:6" x14ac:dyDescent="0.25">
      <c r="A22" s="35"/>
      <c r="B22" s="36"/>
      <c r="C22" s="28"/>
      <c r="D22" s="27"/>
      <c r="E22" s="34"/>
      <c r="F22" s="31"/>
    </row>
    <row r="23" spans="1:6" x14ac:dyDescent="0.25">
      <c r="A23" s="35"/>
      <c r="B23" s="36"/>
      <c r="C23" s="28"/>
      <c r="D23" s="27"/>
      <c r="E23" s="34"/>
      <c r="F23" s="31"/>
    </row>
    <row r="24" spans="1:6" x14ac:dyDescent="0.25">
      <c r="A24" s="35"/>
      <c r="B24" s="36"/>
      <c r="C24" s="28"/>
      <c r="D24" s="27"/>
      <c r="E24" s="34"/>
      <c r="F24" s="31"/>
    </row>
    <row r="25" spans="1:6" x14ac:dyDescent="0.25">
      <c r="A25" s="35"/>
      <c r="B25" s="36"/>
      <c r="C25" s="28"/>
      <c r="D25" s="27"/>
      <c r="E25" s="34"/>
      <c r="F25" s="31"/>
    </row>
    <row r="26" spans="1:6" x14ac:dyDescent="0.25">
      <c r="A26" s="35"/>
      <c r="B26" s="36"/>
      <c r="C26" s="28"/>
      <c r="D26" s="27"/>
      <c r="E26" s="34"/>
      <c r="F26" s="31"/>
    </row>
    <row r="27" spans="1:6" x14ac:dyDescent="0.25">
      <c r="A27" s="35"/>
      <c r="B27" s="36"/>
      <c r="C27" s="28"/>
      <c r="D27" s="27"/>
      <c r="E27" s="34"/>
      <c r="F27" s="31"/>
    </row>
    <row r="28" spans="1:6" x14ac:dyDescent="0.25">
      <c r="A28" s="35"/>
      <c r="B28" s="36"/>
      <c r="C28" s="28"/>
      <c r="D28" s="27"/>
      <c r="E28" s="34"/>
      <c r="F28" s="31"/>
    </row>
    <row r="29" spans="1:6" x14ac:dyDescent="0.25">
      <c r="A29" s="35"/>
      <c r="B29" s="36"/>
      <c r="C29" s="28"/>
      <c r="D29" s="27"/>
      <c r="E29" s="34"/>
      <c r="F29" s="31"/>
    </row>
    <row r="30" spans="1:6" x14ac:dyDescent="0.25">
      <c r="A30" s="35"/>
      <c r="B30" s="36"/>
      <c r="C30" s="28"/>
      <c r="D30" s="27"/>
      <c r="E30" s="34"/>
      <c r="F30" s="31"/>
    </row>
    <row r="31" spans="1:6" x14ac:dyDescent="0.25">
      <c r="A31" s="35"/>
      <c r="B31" s="36"/>
      <c r="C31" s="28"/>
      <c r="D31" s="27"/>
      <c r="E31" s="34"/>
      <c r="F31" s="31"/>
    </row>
    <row r="32" spans="1:6" x14ac:dyDescent="0.25">
      <c r="A32" s="35"/>
      <c r="B32" s="36"/>
      <c r="C32" s="28"/>
      <c r="D32" s="27"/>
      <c r="E32" s="34"/>
      <c r="F32" s="31"/>
    </row>
    <row r="33" spans="1:6" x14ac:dyDescent="0.25">
      <c r="A33" s="35"/>
      <c r="B33" s="36"/>
      <c r="C33" s="28"/>
      <c r="D33" s="27"/>
      <c r="E33" s="34"/>
      <c r="F33" s="31"/>
    </row>
    <row r="34" spans="1:6" x14ac:dyDescent="0.25">
      <c r="A34" s="35"/>
      <c r="B34" s="36"/>
      <c r="C34" s="28"/>
      <c r="D34" s="27"/>
      <c r="E34" s="34"/>
      <c r="F34" s="31"/>
    </row>
    <row r="35" spans="1:6" x14ac:dyDescent="0.25">
      <c r="A35" s="35"/>
      <c r="B35" s="36"/>
      <c r="C35" s="28"/>
      <c r="D35" s="27"/>
      <c r="E35" s="34"/>
      <c r="F35" s="31"/>
    </row>
    <row r="36" spans="1:6" x14ac:dyDescent="0.25">
      <c r="A36" s="35"/>
      <c r="B36" s="36"/>
      <c r="C36" s="28"/>
      <c r="D36" s="27"/>
      <c r="E36" s="34"/>
      <c r="F36" s="31"/>
    </row>
    <row r="37" spans="1:6" x14ac:dyDescent="0.25">
      <c r="A37" s="35"/>
      <c r="B37" s="36"/>
      <c r="C37" s="28"/>
      <c r="D37" s="27"/>
      <c r="E37" s="34"/>
      <c r="F37" s="31"/>
    </row>
    <row r="38" spans="1:6" x14ac:dyDescent="0.25">
      <c r="A38" s="35"/>
      <c r="B38" s="36"/>
      <c r="C38" s="28"/>
      <c r="D38" s="27"/>
      <c r="E38" s="34"/>
      <c r="F38" s="31"/>
    </row>
    <row r="39" spans="1:6" x14ac:dyDescent="0.25">
      <c r="A39" s="35"/>
      <c r="B39" s="36"/>
      <c r="C39" s="28"/>
      <c r="D39" s="27"/>
      <c r="E39" s="34"/>
      <c r="F39" s="31"/>
    </row>
    <row r="40" spans="1:6" x14ac:dyDescent="0.25">
      <c r="A40" s="35"/>
      <c r="B40" s="36"/>
      <c r="C40" s="28"/>
      <c r="D40" s="27"/>
      <c r="E40" s="34"/>
      <c r="F40" s="31"/>
    </row>
    <row r="41" spans="1:6" x14ac:dyDescent="0.25">
      <c r="A41" s="35"/>
      <c r="B41" s="36"/>
      <c r="C41" s="28"/>
      <c r="D41" s="27"/>
      <c r="E41" s="34"/>
      <c r="F41" s="31"/>
    </row>
    <row r="42" spans="1:6" x14ac:dyDescent="0.25">
      <c r="A42" s="35"/>
      <c r="B42" s="36"/>
      <c r="C42" s="28"/>
      <c r="D42" s="27"/>
      <c r="E42" s="34"/>
      <c r="F42" s="31"/>
    </row>
    <row r="43" spans="1:6" x14ac:dyDescent="0.25">
      <c r="A43" s="35"/>
      <c r="B43" s="36"/>
      <c r="C43" s="28"/>
      <c r="D43" s="27"/>
      <c r="E43" s="34"/>
      <c r="F43" s="31"/>
    </row>
    <row r="44" spans="1:6" x14ac:dyDescent="0.25">
      <c r="A44" s="35"/>
      <c r="B44" s="36"/>
      <c r="C44" s="28"/>
      <c r="D44" s="27"/>
      <c r="E44" s="34"/>
      <c r="F44" s="31"/>
    </row>
    <row r="45" spans="1:6" x14ac:dyDescent="0.25">
      <c r="A45" s="35"/>
      <c r="B45" s="36"/>
      <c r="C45" s="28"/>
      <c r="D45" s="27"/>
      <c r="E45" s="34"/>
      <c r="F45" s="31"/>
    </row>
    <row r="46" spans="1:6" x14ac:dyDescent="0.25">
      <c r="A46" s="35"/>
      <c r="B46" s="36"/>
      <c r="C46" s="28"/>
      <c r="D46" s="27"/>
      <c r="E46" s="34"/>
      <c r="F46" s="31"/>
    </row>
    <row r="47" spans="1:6" x14ac:dyDescent="0.25">
      <c r="A47" s="35"/>
      <c r="B47" s="36"/>
      <c r="C47" s="28"/>
      <c r="D47" s="27"/>
      <c r="E47" s="34"/>
      <c r="F47" s="31"/>
    </row>
    <row r="48" spans="1:6" x14ac:dyDescent="0.25">
      <c r="A48" s="35"/>
      <c r="B48" s="36"/>
      <c r="C48" s="28"/>
      <c r="D48" s="27"/>
      <c r="E48" s="34"/>
      <c r="F48" s="31"/>
    </row>
    <row r="49" spans="1:6" x14ac:dyDescent="0.25">
      <c r="A49" s="35"/>
      <c r="B49" s="36"/>
      <c r="C49" s="28"/>
      <c r="D49" s="27"/>
      <c r="E49" s="34"/>
      <c r="F49" s="31"/>
    </row>
    <row r="50" spans="1:6" x14ac:dyDescent="0.25">
      <c r="A50" s="35"/>
      <c r="B50" s="36"/>
      <c r="C50" s="28"/>
      <c r="D50" s="27"/>
      <c r="E50" s="34"/>
      <c r="F50" s="31"/>
    </row>
    <row r="51" spans="1:6" x14ac:dyDescent="0.25">
      <c r="A51" s="35"/>
      <c r="B51" s="36"/>
      <c r="C51" s="28"/>
      <c r="D51" s="27"/>
      <c r="E51" s="34"/>
      <c r="F51" s="31"/>
    </row>
    <row r="52" spans="1:6" x14ac:dyDescent="0.25">
      <c r="A52" s="35"/>
      <c r="B52" s="36"/>
      <c r="C52" s="28"/>
      <c r="D52" s="27"/>
      <c r="E52" s="34"/>
      <c r="F52" s="31"/>
    </row>
    <row r="53" spans="1:6" x14ac:dyDescent="0.25">
      <c r="A53" s="38" t="s">
        <v>8</v>
      </c>
      <c r="B53" s="39" t="s">
        <v>304</v>
      </c>
      <c r="C53" s="40"/>
      <c r="D53" s="41"/>
      <c r="E53" s="42"/>
      <c r="F53" s="43">
        <f>SUM(F8:F52)</f>
        <v>0</v>
      </c>
    </row>
    <row r="54" spans="1:6" x14ac:dyDescent="0.25">
      <c r="A54" s="44"/>
      <c r="B54" s="45"/>
      <c r="C54" s="46"/>
      <c r="D54" s="47"/>
      <c r="E54" s="48"/>
      <c r="F54" s="49"/>
    </row>
  </sheetData>
  <sheetProtection algorithmName="SHA-512" hashValue="4vEeFrlYJ2j8heohkxJll+ejSOKBCf5iBlO7O9ZVsxZmHMGzJ7VbgXGbnYWMaOGULg54X0w1cQcCoot0ho1BMA==" saltValue="CElw+UUaIbyva1gK6MY8+A==" spinCount="100000" sheet="1" objects="1" scenarios="1"/>
  <pageMargins left="0.45" right="0.45" top="1.03125" bottom="0.75" header="0.3" footer="0.3"/>
  <pageSetup paperSize="9" scale="90" firstPageNumber="69" orientation="portrait" useFirstPageNumber="1" r:id="rId1"/>
  <headerFooter>
    <oddHeader>&amp;C&amp;"Times New Roman,Bold"PROPOSED HOUSING SCHEME ON PLOT LR NO. KAJIADO/KITENGELA/6242 IN KITENGELA, KAJIADO COUNTY
BILL OF QUANTITIES FOR MECHANICAL SERVICES
EXTERNAL WATER RETICULATION INSTALLATIONS</oddHeader>
    <oddFooter>&amp;C&amp;"Times New Roman,Regular"E/&amp;P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view="pageBreakPreview" topLeftCell="A197" zoomScaleNormal="100" zoomScaleSheetLayoutView="100" workbookViewId="0">
      <selection activeCell="J208" sqref="J208"/>
    </sheetView>
  </sheetViews>
  <sheetFormatPr defaultRowHeight="15" x14ac:dyDescent="0.25"/>
  <cols>
    <col min="1" max="1" width="7.140625" style="153" customWidth="1"/>
    <col min="2" max="2" width="52.5703125" style="134" customWidth="1"/>
    <col min="3" max="3" width="5.7109375" style="137" bestFit="1" customWidth="1"/>
    <col min="4" max="4" width="7" style="154" bestFit="1" customWidth="1"/>
    <col min="5" max="5" width="15.85546875" style="132" bestFit="1" customWidth="1"/>
    <col min="6" max="6" width="15.85546875" style="163" customWidth="1"/>
    <col min="7" max="7" width="14" style="123" bestFit="1" customWidth="1"/>
    <col min="8" max="16384" width="9.140625" style="123"/>
  </cols>
  <sheetData>
    <row r="1" spans="1:6" x14ac:dyDescent="0.25">
      <c r="A1" s="937"/>
      <c r="B1" s="938"/>
      <c r="C1" s="937"/>
      <c r="D1" s="937"/>
      <c r="E1" s="477"/>
      <c r="F1" s="593"/>
    </row>
    <row r="2" spans="1:6" s="922" customFormat="1" x14ac:dyDescent="0.25">
      <c r="A2" s="939" t="s">
        <v>350</v>
      </c>
      <c r="B2" s="530"/>
      <c r="C2" s="531"/>
      <c r="D2" s="532"/>
      <c r="E2" s="480"/>
      <c r="F2" s="596"/>
    </row>
    <row r="3" spans="1:6" s="922" customFormat="1" x14ac:dyDescent="0.25">
      <c r="A3" s="1028" t="s">
        <v>0</v>
      </c>
      <c r="B3" s="1030" t="s">
        <v>1</v>
      </c>
      <c r="C3" s="1032" t="s">
        <v>4</v>
      </c>
      <c r="D3" s="1034" t="s">
        <v>5</v>
      </c>
      <c r="E3" s="481" t="s">
        <v>2</v>
      </c>
      <c r="F3" s="597" t="s">
        <v>6</v>
      </c>
    </row>
    <row r="4" spans="1:6" s="922" customFormat="1" x14ac:dyDescent="0.25">
      <c r="A4" s="1029"/>
      <c r="B4" s="1031"/>
      <c r="C4" s="1033"/>
      <c r="D4" s="1035"/>
      <c r="E4" s="482" t="s">
        <v>3</v>
      </c>
      <c r="F4" s="598" t="s">
        <v>3</v>
      </c>
    </row>
    <row r="5" spans="1:6" s="922" customFormat="1" x14ac:dyDescent="0.25">
      <c r="A5" s="940"/>
      <c r="B5" s="534"/>
      <c r="C5" s="537"/>
      <c r="D5" s="538"/>
      <c r="E5" s="484"/>
      <c r="F5" s="600"/>
    </row>
    <row r="6" spans="1:6" s="922" customFormat="1" x14ac:dyDescent="0.25">
      <c r="A6" s="235" t="s">
        <v>7</v>
      </c>
      <c r="B6" s="534" t="s">
        <v>120</v>
      </c>
      <c r="C6" s="535"/>
      <c r="D6" s="536"/>
      <c r="E6" s="470"/>
      <c r="F6" s="980"/>
    </row>
    <row r="7" spans="1:6" s="922" customFormat="1" x14ac:dyDescent="0.25">
      <c r="A7" s="517"/>
      <c r="B7" s="941" t="s">
        <v>26</v>
      </c>
      <c r="C7" s="537"/>
      <c r="D7" s="538"/>
      <c r="E7" s="483"/>
      <c r="F7" s="589"/>
    </row>
    <row r="8" spans="1:6" s="923" customFormat="1" x14ac:dyDescent="0.25">
      <c r="A8" s="545"/>
      <c r="B8" s="140"/>
      <c r="C8" s="138"/>
      <c r="D8" s="544"/>
      <c r="E8" s="177"/>
      <c r="F8" s="159"/>
    </row>
    <row r="9" spans="1:6" s="922" customFormat="1" x14ac:dyDescent="0.25">
      <c r="A9" s="537"/>
      <c r="B9" s="534" t="s">
        <v>121</v>
      </c>
      <c r="C9" s="537"/>
      <c r="D9" s="538"/>
      <c r="E9" s="484"/>
      <c r="F9" s="600"/>
    </row>
    <row r="10" spans="1:6" s="922" customFormat="1" ht="120" x14ac:dyDescent="0.25">
      <c r="A10" s="519" t="s">
        <v>8</v>
      </c>
      <c r="B10" s="942" t="s">
        <v>122</v>
      </c>
      <c r="C10" s="943">
        <v>1</v>
      </c>
      <c r="D10" s="944" t="s">
        <v>79</v>
      </c>
      <c r="E10" s="466"/>
      <c r="F10" s="600">
        <f>E10*$C10</f>
        <v>0</v>
      </c>
    </row>
    <row r="11" spans="1:6" s="922" customFormat="1" x14ac:dyDescent="0.25">
      <c r="A11" s="945"/>
      <c r="B11" s="946" t="s">
        <v>123</v>
      </c>
      <c r="C11" s="947"/>
      <c r="D11" s="948"/>
      <c r="E11" s="924"/>
      <c r="F11" s="981"/>
    </row>
    <row r="12" spans="1:6" s="922" customFormat="1" ht="135" x14ac:dyDescent="0.25">
      <c r="A12" s="940" t="s">
        <v>11</v>
      </c>
      <c r="B12" s="949" t="s">
        <v>124</v>
      </c>
      <c r="C12" s="537">
        <v>1</v>
      </c>
      <c r="D12" s="538" t="s">
        <v>9</v>
      </c>
      <c r="E12" s="483"/>
      <c r="F12" s="589">
        <f>E12*$C12</f>
        <v>0</v>
      </c>
    </row>
    <row r="13" spans="1:6" s="922" customFormat="1" x14ac:dyDescent="0.25">
      <c r="A13" s="519"/>
      <c r="B13" s="950"/>
      <c r="C13" s="951"/>
      <c r="D13" s="952"/>
      <c r="E13" s="466"/>
      <c r="F13" s="600"/>
    </row>
    <row r="14" spans="1:6" s="922" customFormat="1" x14ac:dyDescent="0.25">
      <c r="A14" s="519"/>
      <c r="B14" s="950"/>
      <c r="C14" s="951"/>
      <c r="D14" s="952"/>
      <c r="E14" s="466"/>
      <c r="F14" s="600"/>
    </row>
    <row r="15" spans="1:6" s="922" customFormat="1" x14ac:dyDescent="0.25">
      <c r="A15" s="519"/>
      <c r="B15" s="950"/>
      <c r="C15" s="951"/>
      <c r="D15" s="952"/>
      <c r="E15" s="466"/>
      <c r="F15" s="600"/>
    </row>
    <row r="16" spans="1:6" s="922" customFormat="1" x14ac:dyDescent="0.25">
      <c r="A16" s="519"/>
      <c r="B16" s="950"/>
      <c r="C16" s="951"/>
      <c r="D16" s="952"/>
      <c r="E16" s="466"/>
      <c r="F16" s="600"/>
    </row>
    <row r="17" spans="1:6" s="922" customFormat="1" x14ac:dyDescent="0.25">
      <c r="A17" s="519"/>
      <c r="B17" s="950"/>
      <c r="C17" s="951"/>
      <c r="D17" s="952"/>
      <c r="E17" s="466"/>
      <c r="F17" s="600"/>
    </row>
    <row r="18" spans="1:6" s="922" customFormat="1" x14ac:dyDescent="0.25">
      <c r="A18" s="519"/>
      <c r="B18" s="950"/>
      <c r="C18" s="951"/>
      <c r="D18" s="952"/>
      <c r="E18" s="466"/>
      <c r="F18" s="600"/>
    </row>
    <row r="19" spans="1:6" s="922" customFormat="1" x14ac:dyDescent="0.25">
      <c r="A19" s="519"/>
      <c r="B19" s="950"/>
      <c r="C19" s="951"/>
      <c r="D19" s="952"/>
      <c r="E19" s="466"/>
      <c r="F19" s="600"/>
    </row>
    <row r="20" spans="1:6" s="922" customFormat="1" x14ac:dyDescent="0.25">
      <c r="A20" s="519"/>
      <c r="B20" s="950"/>
      <c r="C20" s="951"/>
      <c r="D20" s="952"/>
      <c r="E20" s="466"/>
      <c r="F20" s="600"/>
    </row>
    <row r="21" spans="1:6" s="922" customFormat="1" x14ac:dyDescent="0.25">
      <c r="A21" s="519"/>
      <c r="B21" s="950"/>
      <c r="C21" s="951"/>
      <c r="D21" s="952"/>
      <c r="E21" s="466"/>
      <c r="F21" s="600"/>
    </row>
    <row r="22" spans="1:6" s="922" customFormat="1" x14ac:dyDescent="0.25">
      <c r="A22" s="519"/>
      <c r="B22" s="950"/>
      <c r="C22" s="951"/>
      <c r="D22" s="952"/>
      <c r="E22" s="466"/>
      <c r="F22" s="600"/>
    </row>
    <row r="23" spans="1:6" s="922" customFormat="1" x14ac:dyDescent="0.25">
      <c r="A23" s="519"/>
      <c r="B23" s="950"/>
      <c r="C23" s="951"/>
      <c r="D23" s="952"/>
      <c r="E23" s="466"/>
      <c r="F23" s="600"/>
    </row>
    <row r="24" spans="1:6" s="922" customFormat="1" x14ac:dyDescent="0.25">
      <c r="A24" s="519"/>
      <c r="B24" s="950"/>
      <c r="C24" s="951"/>
      <c r="D24" s="952"/>
      <c r="E24" s="466"/>
      <c r="F24" s="600"/>
    </row>
    <row r="25" spans="1:6" s="922" customFormat="1" x14ac:dyDescent="0.25">
      <c r="A25" s="519"/>
      <c r="B25" s="950"/>
      <c r="C25" s="951"/>
      <c r="D25" s="952"/>
      <c r="E25" s="466"/>
      <c r="F25" s="600"/>
    </row>
    <row r="26" spans="1:6" s="922" customFormat="1" x14ac:dyDescent="0.25">
      <c r="A26" s="519"/>
      <c r="B26" s="950"/>
      <c r="C26" s="951"/>
      <c r="D26" s="952"/>
      <c r="E26" s="466"/>
      <c r="F26" s="600"/>
    </row>
    <row r="27" spans="1:6" s="922" customFormat="1" x14ac:dyDescent="0.25">
      <c r="A27" s="519"/>
      <c r="B27" s="950"/>
      <c r="C27" s="951"/>
      <c r="D27" s="952"/>
      <c r="E27" s="466"/>
      <c r="F27" s="600"/>
    </row>
    <row r="28" spans="1:6" s="922" customFormat="1" x14ac:dyDescent="0.25">
      <c r="A28" s="519"/>
      <c r="B28" s="950"/>
      <c r="C28" s="951"/>
      <c r="D28" s="952"/>
      <c r="E28" s="466"/>
      <c r="F28" s="600"/>
    </row>
    <row r="29" spans="1:6" s="922" customFormat="1" x14ac:dyDescent="0.25">
      <c r="A29" s="519"/>
      <c r="B29" s="950"/>
      <c r="C29" s="951"/>
      <c r="D29" s="952"/>
      <c r="E29" s="466"/>
      <c r="F29" s="600"/>
    </row>
    <row r="30" spans="1:6" s="922" customFormat="1" x14ac:dyDescent="0.25">
      <c r="A30" s="519"/>
      <c r="B30" s="950"/>
      <c r="C30" s="951"/>
      <c r="D30" s="952"/>
      <c r="E30" s="466"/>
      <c r="F30" s="600"/>
    </row>
    <row r="31" spans="1:6" s="922" customFormat="1" x14ac:dyDescent="0.25">
      <c r="A31" s="519"/>
      <c r="B31" s="950"/>
      <c r="C31" s="951"/>
      <c r="D31" s="952"/>
      <c r="E31" s="466"/>
      <c r="F31" s="600"/>
    </row>
    <row r="32" spans="1:6" s="922" customFormat="1" x14ac:dyDescent="0.25">
      <c r="A32" s="519"/>
      <c r="B32" s="950"/>
      <c r="C32" s="951"/>
      <c r="D32" s="952"/>
      <c r="E32" s="466"/>
      <c r="F32" s="600"/>
    </row>
    <row r="33" spans="1:6" s="922" customFormat="1" x14ac:dyDescent="0.25">
      <c r="A33" s="519"/>
      <c r="B33" s="950"/>
      <c r="C33" s="951"/>
      <c r="D33" s="952"/>
      <c r="E33" s="466"/>
      <c r="F33" s="600"/>
    </row>
    <row r="34" spans="1:6" s="922" customFormat="1" x14ac:dyDescent="0.25">
      <c r="A34" s="519"/>
      <c r="B34" s="950"/>
      <c r="C34" s="951"/>
      <c r="D34" s="952"/>
      <c r="E34" s="466"/>
      <c r="F34" s="600"/>
    </row>
    <row r="35" spans="1:6" s="922" customFormat="1" x14ac:dyDescent="0.25">
      <c r="A35" s="945"/>
      <c r="B35" s="946"/>
      <c r="C35" s="947"/>
      <c r="D35" s="948"/>
      <c r="E35" s="924"/>
      <c r="F35" s="981"/>
    </row>
    <row r="36" spans="1:6" s="922" customFormat="1" x14ac:dyDescent="0.25">
      <c r="A36" s="940"/>
      <c r="B36" s="949"/>
      <c r="C36" s="537"/>
      <c r="D36" s="538"/>
      <c r="E36" s="483"/>
      <c r="F36" s="589"/>
    </row>
    <row r="37" spans="1:6" s="922" customFormat="1" x14ac:dyDescent="0.25">
      <c r="A37" s="554"/>
      <c r="B37" s="555"/>
      <c r="C37" s="556"/>
      <c r="D37" s="556"/>
      <c r="E37" s="487"/>
      <c r="F37" s="602"/>
    </row>
    <row r="38" spans="1:6" s="922" customFormat="1" x14ac:dyDescent="0.25">
      <c r="A38" s="557"/>
      <c r="B38" s="558" t="s">
        <v>45</v>
      </c>
      <c r="C38" s="559"/>
      <c r="D38" s="559"/>
      <c r="E38" s="488"/>
      <c r="F38" s="603">
        <f>SUM(F5:F37)</f>
        <v>0</v>
      </c>
    </row>
    <row r="39" spans="1:6" s="922" customFormat="1" x14ac:dyDescent="0.25">
      <c r="A39" s="528"/>
      <c r="B39" s="529"/>
      <c r="C39" s="528"/>
      <c r="D39" s="528"/>
      <c r="E39" s="479"/>
      <c r="F39" s="595"/>
    </row>
    <row r="40" spans="1:6" s="922" customFormat="1" x14ac:dyDescent="0.25">
      <c r="A40" s="993" t="str">
        <f>A2</f>
        <v>BILL NO. 14:  SITE IRRIGATION INSTALLATIONS</v>
      </c>
      <c r="B40" s="529"/>
      <c r="C40" s="528"/>
      <c r="D40" s="528"/>
      <c r="E40" s="479"/>
      <c r="F40" s="595"/>
    </row>
    <row r="41" spans="1:6" s="922" customFormat="1" x14ac:dyDescent="0.25">
      <c r="A41" s="1015" t="s">
        <v>0</v>
      </c>
      <c r="B41" s="1019" t="s">
        <v>1</v>
      </c>
      <c r="C41" s="1019" t="s">
        <v>4</v>
      </c>
      <c r="D41" s="1025" t="s">
        <v>5</v>
      </c>
      <c r="E41" s="925" t="s">
        <v>2</v>
      </c>
      <c r="F41" s="982" t="s">
        <v>6</v>
      </c>
    </row>
    <row r="42" spans="1:6" s="922" customFormat="1" x14ac:dyDescent="0.25">
      <c r="A42" s="1016"/>
      <c r="B42" s="1020"/>
      <c r="C42" s="1020"/>
      <c r="D42" s="1026"/>
      <c r="E42" s="926" t="s">
        <v>3</v>
      </c>
      <c r="F42" s="983" t="s">
        <v>3</v>
      </c>
    </row>
    <row r="43" spans="1:6" s="922" customFormat="1" x14ac:dyDescent="0.25">
      <c r="A43" s="953"/>
      <c r="B43" s="954"/>
      <c r="C43" s="954"/>
      <c r="D43" s="955"/>
      <c r="E43" s="927"/>
      <c r="F43" s="984"/>
    </row>
    <row r="44" spans="1:6" s="922" customFormat="1" x14ac:dyDescent="0.25">
      <c r="A44" s="235" t="s">
        <v>23</v>
      </c>
      <c r="B44" s="956" t="s">
        <v>171</v>
      </c>
      <c r="C44" s="957"/>
      <c r="D44" s="957"/>
      <c r="E44" s="928"/>
      <c r="F44" s="985"/>
    </row>
    <row r="45" spans="1:6" s="922" customFormat="1" x14ac:dyDescent="0.25">
      <c r="A45" s="958" t="s">
        <v>8</v>
      </c>
      <c r="B45" s="956" t="s">
        <v>176</v>
      </c>
      <c r="C45" s="957"/>
      <c r="D45" s="957"/>
      <c r="E45" s="928"/>
      <c r="F45" s="985"/>
    </row>
    <row r="46" spans="1:6" s="922" customFormat="1" ht="123" x14ac:dyDescent="0.25">
      <c r="A46" s="959"/>
      <c r="B46" s="242" t="s">
        <v>175</v>
      </c>
      <c r="C46" s="245">
        <v>1</v>
      </c>
      <c r="D46" s="258" t="s">
        <v>9</v>
      </c>
      <c r="E46" s="183"/>
      <c r="F46" s="390">
        <f>C46*E46</f>
        <v>0</v>
      </c>
    </row>
    <row r="47" spans="1:6" s="922" customFormat="1" x14ac:dyDescent="0.25">
      <c r="A47" s="959"/>
      <c r="B47" s="242"/>
      <c r="C47" s="245"/>
      <c r="D47" s="258"/>
      <c r="E47" s="183"/>
      <c r="F47" s="390"/>
    </row>
    <row r="48" spans="1:6" s="922" customFormat="1" ht="45" x14ac:dyDescent="0.25">
      <c r="A48" s="241"/>
      <c r="B48" s="242" t="s">
        <v>160</v>
      </c>
      <c r="C48" s="243"/>
      <c r="D48" s="244"/>
      <c r="E48" s="177"/>
      <c r="F48" s="159"/>
    </row>
    <row r="49" spans="1:6" s="922" customFormat="1" ht="60" x14ac:dyDescent="0.25">
      <c r="A49" s="960" t="s">
        <v>161</v>
      </c>
      <c r="B49" s="242" t="s">
        <v>162</v>
      </c>
      <c r="C49" s="243"/>
      <c r="D49" s="244"/>
      <c r="E49" s="177"/>
      <c r="F49" s="986"/>
    </row>
    <row r="50" spans="1:6" s="922" customFormat="1" ht="30" x14ac:dyDescent="0.25">
      <c r="A50" s="961" t="s">
        <v>163</v>
      </c>
      <c r="B50" s="242" t="s">
        <v>164</v>
      </c>
      <c r="C50" s="243"/>
      <c r="D50" s="244"/>
      <c r="E50" s="177"/>
      <c r="F50" s="986"/>
    </row>
    <row r="51" spans="1:6" s="922" customFormat="1" ht="45" x14ac:dyDescent="0.25">
      <c r="A51" s="961" t="s">
        <v>165</v>
      </c>
      <c r="B51" s="242" t="s">
        <v>166</v>
      </c>
      <c r="C51" s="243"/>
      <c r="D51" s="244"/>
      <c r="E51" s="177"/>
      <c r="F51" s="986"/>
    </row>
    <row r="52" spans="1:6" s="922" customFormat="1" ht="75" x14ac:dyDescent="0.25">
      <c r="A52" s="961" t="s">
        <v>167</v>
      </c>
      <c r="B52" s="242" t="s">
        <v>168</v>
      </c>
      <c r="C52" s="243"/>
      <c r="D52" s="244"/>
      <c r="E52" s="177"/>
      <c r="F52" s="986"/>
    </row>
    <row r="53" spans="1:6" s="922" customFormat="1" x14ac:dyDescent="0.25">
      <c r="A53" s="961"/>
      <c r="B53" s="242"/>
      <c r="C53" s="962"/>
      <c r="D53" s="963"/>
      <c r="E53" s="929"/>
      <c r="F53" s="985"/>
    </row>
    <row r="54" spans="1:6" s="922" customFormat="1" x14ac:dyDescent="0.25">
      <c r="A54" s="964" t="s">
        <v>11</v>
      </c>
      <c r="B54" s="246" t="s">
        <v>169</v>
      </c>
      <c r="C54" s="962"/>
      <c r="D54" s="963"/>
      <c r="E54" s="929"/>
      <c r="F54" s="985"/>
    </row>
    <row r="55" spans="1:6" s="922" customFormat="1" ht="45" x14ac:dyDescent="0.25">
      <c r="A55" s="964"/>
      <c r="B55" s="242" t="s">
        <v>170</v>
      </c>
      <c r="C55" s="245">
        <v>1</v>
      </c>
      <c r="D55" s="258" t="s">
        <v>80</v>
      </c>
      <c r="E55" s="183"/>
      <c r="F55" s="390">
        <f>C55*E55</f>
        <v>0</v>
      </c>
    </row>
    <row r="56" spans="1:6" s="922" customFormat="1" x14ac:dyDescent="0.25">
      <c r="A56" s="964"/>
      <c r="B56" s="242"/>
      <c r="C56" s="245"/>
      <c r="D56" s="258"/>
      <c r="E56" s="183"/>
      <c r="F56" s="390"/>
    </row>
    <row r="57" spans="1:6" s="922" customFormat="1" x14ac:dyDescent="0.25">
      <c r="A57" s="964"/>
      <c r="B57" s="242"/>
      <c r="C57" s="245"/>
      <c r="D57" s="258"/>
      <c r="E57" s="183"/>
      <c r="F57" s="390"/>
    </row>
    <row r="58" spans="1:6" s="922" customFormat="1" x14ac:dyDescent="0.25">
      <c r="A58" s="964"/>
      <c r="B58" s="242"/>
      <c r="C58" s="245"/>
      <c r="D58" s="258"/>
      <c r="E58" s="183"/>
      <c r="F58" s="390"/>
    </row>
    <row r="59" spans="1:6" s="922" customFormat="1" x14ac:dyDescent="0.25">
      <c r="A59" s="964"/>
      <c r="B59" s="242"/>
      <c r="C59" s="245"/>
      <c r="D59" s="258"/>
      <c r="E59" s="183"/>
      <c r="F59" s="390"/>
    </row>
    <row r="60" spans="1:6" s="922" customFormat="1" x14ac:dyDescent="0.25">
      <c r="A60" s="964"/>
      <c r="B60" s="242"/>
      <c r="C60" s="245"/>
      <c r="D60" s="258"/>
      <c r="E60" s="183"/>
      <c r="F60" s="390"/>
    </row>
    <row r="61" spans="1:6" s="922" customFormat="1" x14ac:dyDescent="0.25">
      <c r="A61" s="964"/>
      <c r="B61" s="242"/>
      <c r="C61" s="245"/>
      <c r="D61" s="258"/>
      <c r="E61" s="183"/>
      <c r="F61" s="390"/>
    </row>
    <row r="62" spans="1:6" s="922" customFormat="1" x14ac:dyDescent="0.25">
      <c r="A62" s="964"/>
      <c r="B62" s="242"/>
      <c r="C62" s="245"/>
      <c r="D62" s="258"/>
      <c r="E62" s="183"/>
      <c r="F62" s="390"/>
    </row>
    <row r="63" spans="1:6" s="922" customFormat="1" x14ac:dyDescent="0.25">
      <c r="A63" s="964"/>
      <c r="B63" s="242"/>
      <c r="C63" s="245"/>
      <c r="D63" s="258"/>
      <c r="E63" s="183"/>
      <c r="F63" s="390"/>
    </row>
    <row r="64" spans="1:6" s="922" customFormat="1" x14ac:dyDescent="0.25">
      <c r="A64" s="964"/>
      <c r="B64" s="242"/>
      <c r="C64" s="245"/>
      <c r="D64" s="258"/>
      <c r="E64" s="183"/>
      <c r="F64" s="390"/>
    </row>
    <row r="65" spans="1:6" s="922" customFormat="1" x14ac:dyDescent="0.25">
      <c r="A65" s="964"/>
      <c r="B65" s="242"/>
      <c r="C65" s="245"/>
      <c r="D65" s="258"/>
      <c r="E65" s="183"/>
      <c r="F65" s="390"/>
    </row>
    <row r="66" spans="1:6" s="922" customFormat="1" x14ac:dyDescent="0.25">
      <c r="A66" s="964"/>
      <c r="B66" s="242"/>
      <c r="C66" s="245"/>
      <c r="D66" s="258"/>
      <c r="E66" s="183"/>
      <c r="F66" s="390"/>
    </row>
    <row r="67" spans="1:6" s="922" customFormat="1" x14ac:dyDescent="0.25">
      <c r="A67" s="964"/>
      <c r="B67" s="242"/>
      <c r="C67" s="245"/>
      <c r="D67" s="258"/>
      <c r="E67" s="183"/>
      <c r="F67" s="390"/>
    </row>
    <row r="68" spans="1:6" s="922" customFormat="1" x14ac:dyDescent="0.25">
      <c r="A68" s="964"/>
      <c r="B68" s="242"/>
      <c r="C68" s="245"/>
      <c r="D68" s="258"/>
      <c r="E68" s="183"/>
      <c r="F68" s="390"/>
    </row>
    <row r="69" spans="1:6" s="922" customFormat="1" x14ac:dyDescent="0.25">
      <c r="A69" s="964"/>
      <c r="B69" s="242"/>
      <c r="C69" s="243"/>
      <c r="D69" s="244"/>
      <c r="E69" s="177"/>
      <c r="F69" s="159"/>
    </row>
    <row r="70" spans="1:6" s="922" customFormat="1" x14ac:dyDescent="0.25">
      <c r="A70" s="965"/>
      <c r="B70" s="966"/>
      <c r="C70" s="967"/>
      <c r="D70" s="967"/>
      <c r="E70" s="930"/>
      <c r="F70" s="987"/>
    </row>
    <row r="71" spans="1:6" s="922" customFormat="1" x14ac:dyDescent="0.25">
      <c r="A71" s="968"/>
      <c r="B71" s="994" t="s">
        <v>92</v>
      </c>
      <c r="C71" s="969"/>
      <c r="D71" s="969"/>
      <c r="E71" s="931"/>
      <c r="F71" s="988">
        <f>SUM(F43:F70)</f>
        <v>0</v>
      </c>
    </row>
    <row r="72" spans="1:6" s="922" customFormat="1" x14ac:dyDescent="0.25">
      <c r="A72" s="528"/>
      <c r="B72" s="529"/>
      <c r="C72" s="528"/>
      <c r="D72" s="528"/>
      <c r="E72" s="479"/>
      <c r="F72" s="595"/>
    </row>
    <row r="73" spans="1:6" s="922" customFormat="1" x14ac:dyDescent="0.25">
      <c r="A73" s="939" t="str">
        <f>A2</f>
        <v>BILL NO. 14:  SITE IRRIGATION INSTALLATIONS</v>
      </c>
      <c r="B73" s="530"/>
      <c r="C73" s="531"/>
      <c r="D73" s="532"/>
      <c r="E73" s="480"/>
      <c r="F73" s="596"/>
    </row>
    <row r="74" spans="1:6" s="922" customFormat="1" x14ac:dyDescent="0.25">
      <c r="A74" s="1028" t="s">
        <v>0</v>
      </c>
      <c r="B74" s="1030" t="s">
        <v>1</v>
      </c>
      <c r="C74" s="1032" t="s">
        <v>4</v>
      </c>
      <c r="D74" s="1034" t="s">
        <v>5</v>
      </c>
      <c r="E74" s="481" t="s">
        <v>2</v>
      </c>
      <c r="F74" s="597" t="s">
        <v>6</v>
      </c>
    </row>
    <row r="75" spans="1:6" s="922" customFormat="1" x14ac:dyDescent="0.25">
      <c r="A75" s="1029"/>
      <c r="B75" s="1031"/>
      <c r="C75" s="1033"/>
      <c r="D75" s="1035"/>
      <c r="E75" s="482" t="s">
        <v>3</v>
      </c>
      <c r="F75" s="598" t="s">
        <v>3</v>
      </c>
    </row>
    <row r="76" spans="1:6" s="922" customFormat="1" x14ac:dyDescent="0.25">
      <c r="A76" s="533"/>
      <c r="B76" s="534"/>
      <c r="C76" s="535"/>
      <c r="D76" s="536"/>
      <c r="E76" s="470"/>
      <c r="F76" s="599"/>
    </row>
    <row r="77" spans="1:6" s="922" customFormat="1" x14ac:dyDescent="0.25">
      <c r="A77" s="235" t="s">
        <v>59</v>
      </c>
      <c r="B77" s="534" t="s">
        <v>125</v>
      </c>
      <c r="C77" s="537"/>
      <c r="D77" s="538"/>
      <c r="E77" s="483"/>
      <c r="F77" s="600"/>
    </row>
    <row r="78" spans="1:6" s="922" customFormat="1" ht="105" x14ac:dyDescent="0.25">
      <c r="A78" s="533"/>
      <c r="B78" s="539" t="s">
        <v>145</v>
      </c>
      <c r="C78" s="537"/>
      <c r="D78" s="538"/>
      <c r="E78" s="484"/>
      <c r="F78" s="600"/>
    </row>
    <row r="79" spans="1:6" s="922" customFormat="1" ht="44.25" x14ac:dyDescent="0.25">
      <c r="A79" s="517"/>
      <c r="B79" s="539" t="s">
        <v>126</v>
      </c>
      <c r="C79" s="519"/>
      <c r="D79" s="519" t="s">
        <v>34</v>
      </c>
      <c r="E79" s="485"/>
      <c r="F79" s="600"/>
    </row>
    <row r="80" spans="1:6" s="922" customFormat="1" x14ac:dyDescent="0.25">
      <c r="A80" s="540" t="s">
        <v>8</v>
      </c>
      <c r="B80" s="541" t="s">
        <v>127</v>
      </c>
      <c r="C80" s="515"/>
      <c r="D80" s="542"/>
      <c r="E80" s="174"/>
      <c r="F80" s="600"/>
    </row>
    <row r="81" spans="1:6" s="922" customFormat="1" x14ac:dyDescent="0.25">
      <c r="A81" s="540"/>
      <c r="B81" s="539" t="s">
        <v>218</v>
      </c>
      <c r="C81" s="543">
        <v>634</v>
      </c>
      <c r="D81" s="544" t="s">
        <v>30</v>
      </c>
      <c r="E81" s="177"/>
      <c r="F81" s="589">
        <f>E81*C81</f>
        <v>0</v>
      </c>
    </row>
    <row r="82" spans="1:6" s="922" customFormat="1" x14ac:dyDescent="0.25">
      <c r="A82" s="545"/>
      <c r="B82" s="539"/>
      <c r="C82" s="543"/>
      <c r="D82" s="544"/>
      <c r="E82" s="177"/>
      <c r="F82" s="589"/>
    </row>
    <row r="83" spans="1:6" s="922" customFormat="1" x14ac:dyDescent="0.25">
      <c r="A83" s="545" t="s">
        <v>11</v>
      </c>
      <c r="B83" s="546" t="s">
        <v>33</v>
      </c>
      <c r="C83" s="543"/>
      <c r="D83" s="544"/>
      <c r="E83" s="177"/>
      <c r="F83" s="589"/>
    </row>
    <row r="84" spans="1:6" s="922" customFormat="1" x14ac:dyDescent="0.25">
      <c r="A84" s="540"/>
      <c r="B84" s="539" t="s">
        <v>219</v>
      </c>
      <c r="C84" s="543">
        <v>56</v>
      </c>
      <c r="D84" s="544" t="s">
        <v>9</v>
      </c>
      <c r="E84" s="177"/>
      <c r="F84" s="589">
        <f>E84*$C84</f>
        <v>0</v>
      </c>
    </row>
    <row r="85" spans="1:6" s="922" customFormat="1" x14ac:dyDescent="0.25">
      <c r="A85" s="540"/>
      <c r="B85" s="539"/>
      <c r="C85" s="543"/>
      <c r="D85" s="544"/>
      <c r="E85" s="177"/>
      <c r="F85" s="589"/>
    </row>
    <row r="86" spans="1:6" s="922" customFormat="1" x14ac:dyDescent="0.25">
      <c r="A86" s="545" t="s">
        <v>13</v>
      </c>
      <c r="B86" s="546" t="s">
        <v>36</v>
      </c>
      <c r="C86" s="543"/>
      <c r="D86" s="544"/>
      <c r="E86" s="177"/>
      <c r="F86" s="589"/>
    </row>
    <row r="87" spans="1:6" s="922" customFormat="1" x14ac:dyDescent="0.25">
      <c r="A87" s="540"/>
      <c r="B87" s="539" t="s">
        <v>220</v>
      </c>
      <c r="C87" s="543">
        <v>18</v>
      </c>
      <c r="D87" s="544" t="s">
        <v>9</v>
      </c>
      <c r="E87" s="177"/>
      <c r="F87" s="589">
        <f>E87*$C87</f>
        <v>0</v>
      </c>
    </row>
    <row r="88" spans="1:6" s="922" customFormat="1" x14ac:dyDescent="0.25">
      <c r="A88" s="540"/>
      <c r="B88" s="539"/>
      <c r="C88" s="537"/>
      <c r="D88" s="544"/>
      <c r="E88" s="484"/>
      <c r="F88" s="589"/>
    </row>
    <row r="89" spans="1:6" s="922" customFormat="1" x14ac:dyDescent="0.25">
      <c r="A89" s="540" t="s">
        <v>15</v>
      </c>
      <c r="B89" s="547" t="s">
        <v>38</v>
      </c>
      <c r="C89" s="543"/>
      <c r="D89" s="542"/>
      <c r="E89" s="174"/>
      <c r="F89" s="589"/>
    </row>
    <row r="90" spans="1:6" s="922" customFormat="1" x14ac:dyDescent="0.25">
      <c r="A90" s="540"/>
      <c r="B90" s="140" t="s">
        <v>221</v>
      </c>
      <c r="C90" s="537">
        <v>12</v>
      </c>
      <c r="D90" s="544" t="s">
        <v>9</v>
      </c>
      <c r="E90" s="177"/>
      <c r="F90" s="589">
        <f>E90*$C90</f>
        <v>0</v>
      </c>
    </row>
    <row r="91" spans="1:6" s="922" customFormat="1" x14ac:dyDescent="0.25">
      <c r="A91" s="540"/>
      <c r="B91" s="548"/>
      <c r="C91" s="537"/>
      <c r="D91" s="544"/>
      <c r="E91" s="177"/>
      <c r="F91" s="589"/>
    </row>
    <row r="92" spans="1:6" s="922" customFormat="1" x14ac:dyDescent="0.25">
      <c r="A92" s="540" t="s">
        <v>17</v>
      </c>
      <c r="B92" s="547" t="s">
        <v>43</v>
      </c>
      <c r="C92" s="549"/>
      <c r="D92" s="542"/>
      <c r="E92" s="177"/>
      <c r="F92" s="589"/>
    </row>
    <row r="93" spans="1:6" s="922" customFormat="1" x14ac:dyDescent="0.25">
      <c r="A93" s="540"/>
      <c r="B93" s="140" t="s">
        <v>222</v>
      </c>
      <c r="C93" s="537">
        <v>94</v>
      </c>
      <c r="D93" s="544" t="s">
        <v>9</v>
      </c>
      <c r="E93" s="177"/>
      <c r="F93" s="589">
        <f>E93*$C93</f>
        <v>0</v>
      </c>
    </row>
    <row r="94" spans="1:6" s="922" customFormat="1" x14ac:dyDescent="0.25">
      <c r="A94" s="540"/>
      <c r="B94" s="539"/>
      <c r="C94" s="537"/>
      <c r="D94" s="544"/>
      <c r="E94" s="484"/>
      <c r="F94" s="589"/>
    </row>
    <row r="95" spans="1:6" s="922" customFormat="1" x14ac:dyDescent="0.25">
      <c r="A95" s="138" t="s">
        <v>18</v>
      </c>
      <c r="B95" s="139" t="s">
        <v>47</v>
      </c>
      <c r="C95" s="549"/>
      <c r="D95" s="138"/>
      <c r="E95" s="177"/>
      <c r="F95" s="599"/>
    </row>
    <row r="96" spans="1:6" s="922" customFormat="1" x14ac:dyDescent="0.25">
      <c r="A96" s="138"/>
      <c r="B96" s="140" t="s">
        <v>223</v>
      </c>
      <c r="C96" s="537">
        <v>175</v>
      </c>
      <c r="D96" s="138" t="s">
        <v>9</v>
      </c>
      <c r="E96" s="177"/>
      <c r="F96" s="589">
        <f>E96*$C96</f>
        <v>0</v>
      </c>
    </row>
    <row r="97" spans="1:6" s="922" customFormat="1" x14ac:dyDescent="0.25">
      <c r="A97" s="138"/>
      <c r="B97" s="140"/>
      <c r="C97" s="549"/>
      <c r="D97" s="544"/>
      <c r="E97" s="177"/>
      <c r="F97" s="589"/>
    </row>
    <row r="98" spans="1:6" s="922" customFormat="1" x14ac:dyDescent="0.25">
      <c r="A98" s="138" t="s">
        <v>19</v>
      </c>
      <c r="B98" s="139" t="s">
        <v>51</v>
      </c>
      <c r="C98" s="549"/>
      <c r="D98" s="138"/>
      <c r="E98" s="177"/>
      <c r="F98" s="589"/>
    </row>
    <row r="99" spans="1:6" s="922" customFormat="1" x14ac:dyDescent="0.25">
      <c r="A99" s="138"/>
      <c r="B99" s="140" t="s">
        <v>224</v>
      </c>
      <c r="C99" s="537">
        <v>28</v>
      </c>
      <c r="D99" s="138" t="s">
        <v>9</v>
      </c>
      <c r="E99" s="177"/>
      <c r="F99" s="589">
        <f>E99*$C99</f>
        <v>0</v>
      </c>
    </row>
    <row r="100" spans="1:6" s="922" customFormat="1" x14ac:dyDescent="0.25">
      <c r="A100" s="138"/>
      <c r="B100" s="140"/>
      <c r="C100" s="537"/>
      <c r="D100" s="138"/>
      <c r="E100" s="177"/>
      <c r="F100" s="589"/>
    </row>
    <row r="101" spans="1:6" s="922" customFormat="1" x14ac:dyDescent="0.25">
      <c r="A101" s="540" t="s">
        <v>20</v>
      </c>
      <c r="B101" s="547" t="s">
        <v>53</v>
      </c>
      <c r="C101" s="549"/>
      <c r="D101" s="542"/>
      <c r="E101" s="174"/>
      <c r="F101" s="589"/>
    </row>
    <row r="102" spans="1:6" s="922" customFormat="1" x14ac:dyDescent="0.25">
      <c r="A102" s="540"/>
      <c r="B102" s="970" t="s">
        <v>225</v>
      </c>
      <c r="C102" s="549">
        <v>10</v>
      </c>
      <c r="D102" s="544" t="s">
        <v>9</v>
      </c>
      <c r="E102" s="484"/>
      <c r="F102" s="589">
        <f>E102*$C102</f>
        <v>0</v>
      </c>
    </row>
    <row r="103" spans="1:6" s="922" customFormat="1" x14ac:dyDescent="0.25">
      <c r="A103" s="540"/>
      <c r="B103" s="539"/>
      <c r="C103" s="549"/>
      <c r="D103" s="544"/>
      <c r="E103" s="484"/>
      <c r="F103" s="589"/>
    </row>
    <row r="104" spans="1:6" s="922" customFormat="1" x14ac:dyDescent="0.25">
      <c r="A104" s="540" t="s">
        <v>7</v>
      </c>
      <c r="B104" s="547" t="s">
        <v>130</v>
      </c>
      <c r="C104" s="549"/>
      <c r="D104" s="542"/>
      <c r="E104" s="174"/>
      <c r="F104" s="589"/>
    </row>
    <row r="105" spans="1:6" s="922" customFormat="1" x14ac:dyDescent="0.25">
      <c r="A105" s="540"/>
      <c r="B105" s="539" t="s">
        <v>226</v>
      </c>
      <c r="C105" s="549">
        <v>2</v>
      </c>
      <c r="D105" s="544" t="s">
        <v>9</v>
      </c>
      <c r="E105" s="484"/>
      <c r="F105" s="589">
        <f>E105*$C105</f>
        <v>0</v>
      </c>
    </row>
    <row r="106" spans="1:6" s="922" customFormat="1" x14ac:dyDescent="0.25">
      <c r="A106" s="540"/>
      <c r="B106" s="140"/>
      <c r="C106" s="549"/>
      <c r="D106" s="544"/>
      <c r="E106" s="177"/>
      <c r="F106" s="589"/>
    </row>
    <row r="107" spans="1:6" s="922" customFormat="1" x14ac:dyDescent="0.25">
      <c r="A107" s="971"/>
      <c r="B107" s="541" t="s">
        <v>132</v>
      </c>
      <c r="C107" s="972"/>
      <c r="D107" s="972"/>
      <c r="E107" s="933"/>
      <c r="F107" s="989"/>
    </row>
    <row r="108" spans="1:6" s="922" customFormat="1" ht="60" x14ac:dyDescent="0.25">
      <c r="A108" s="971" t="s">
        <v>84</v>
      </c>
      <c r="B108" s="973" t="s">
        <v>133</v>
      </c>
      <c r="C108" s="974">
        <f>C81</f>
        <v>634</v>
      </c>
      <c r="D108" s="974" t="s">
        <v>30</v>
      </c>
      <c r="E108" s="934"/>
      <c r="F108" s="990">
        <f>C108*E108</f>
        <v>0</v>
      </c>
    </row>
    <row r="109" spans="1:6" s="922" customFormat="1" x14ac:dyDescent="0.25">
      <c r="A109" s="138"/>
      <c r="B109" s="539"/>
      <c r="C109" s="549"/>
      <c r="D109" s="544"/>
      <c r="E109" s="484"/>
      <c r="F109" s="589"/>
    </row>
    <row r="110" spans="1:6" s="922" customFormat="1" x14ac:dyDescent="0.25">
      <c r="A110" s="138"/>
      <c r="B110" s="539"/>
      <c r="C110" s="549"/>
      <c r="D110" s="544"/>
      <c r="E110" s="484"/>
      <c r="F110" s="589"/>
    </row>
    <row r="111" spans="1:6" s="922" customFormat="1" x14ac:dyDescent="0.25">
      <c r="A111" s="540"/>
      <c r="B111" s="539"/>
      <c r="C111" s="537"/>
      <c r="D111" s="544"/>
      <c r="E111" s="484"/>
      <c r="F111" s="589"/>
    </row>
    <row r="112" spans="1:6" s="922" customFormat="1" x14ac:dyDescent="0.25">
      <c r="A112" s="551"/>
      <c r="B112" s="552"/>
      <c r="C112" s="553"/>
      <c r="D112" s="553"/>
      <c r="E112" s="486"/>
      <c r="F112" s="601"/>
    </row>
    <row r="113" spans="1:6" s="922" customFormat="1" x14ac:dyDescent="0.25">
      <c r="A113" s="554"/>
      <c r="B113" s="555"/>
      <c r="C113" s="556"/>
      <c r="D113" s="556"/>
      <c r="E113" s="487"/>
      <c r="F113" s="602"/>
    </row>
    <row r="114" spans="1:6" s="922" customFormat="1" x14ac:dyDescent="0.25">
      <c r="A114" s="557"/>
      <c r="B114" s="558" t="s">
        <v>45</v>
      </c>
      <c r="C114" s="559"/>
      <c r="D114" s="559"/>
      <c r="E114" s="488"/>
      <c r="F114" s="603">
        <f>SUM(F76:F113)</f>
        <v>0</v>
      </c>
    </row>
    <row r="115" spans="1:6" s="922" customFormat="1" x14ac:dyDescent="0.25">
      <c r="A115" s="528"/>
      <c r="B115" s="529"/>
      <c r="C115" s="528"/>
      <c r="D115" s="528"/>
      <c r="E115" s="479"/>
      <c r="F115" s="595"/>
    </row>
    <row r="116" spans="1:6" s="922" customFormat="1" x14ac:dyDescent="0.25">
      <c r="A116" s="939" t="str">
        <f>A2</f>
        <v>BILL NO. 14:  SITE IRRIGATION INSTALLATIONS</v>
      </c>
      <c r="B116" s="530"/>
      <c r="C116" s="531"/>
      <c r="D116" s="532"/>
      <c r="E116" s="480"/>
      <c r="F116" s="596"/>
    </row>
    <row r="117" spans="1:6" s="922" customFormat="1" x14ac:dyDescent="0.25">
      <c r="A117" s="1028" t="s">
        <v>0</v>
      </c>
      <c r="B117" s="1030" t="s">
        <v>1</v>
      </c>
      <c r="C117" s="1032" t="s">
        <v>4</v>
      </c>
      <c r="D117" s="1034" t="s">
        <v>5</v>
      </c>
      <c r="E117" s="481" t="s">
        <v>2</v>
      </c>
      <c r="F117" s="597" t="s">
        <v>6</v>
      </c>
    </row>
    <row r="118" spans="1:6" s="922" customFormat="1" x14ac:dyDescent="0.25">
      <c r="A118" s="1029"/>
      <c r="B118" s="1031"/>
      <c r="C118" s="1033"/>
      <c r="D118" s="1035"/>
      <c r="E118" s="482" t="s">
        <v>3</v>
      </c>
      <c r="F118" s="598" t="s">
        <v>3</v>
      </c>
    </row>
    <row r="119" spans="1:6" s="922" customFormat="1" x14ac:dyDescent="0.25">
      <c r="A119" s="533"/>
      <c r="B119" s="534" t="s">
        <v>46</v>
      </c>
      <c r="C119" s="535"/>
      <c r="D119" s="536"/>
      <c r="E119" s="470"/>
      <c r="F119" s="599">
        <f>F114</f>
        <v>0</v>
      </c>
    </row>
    <row r="120" spans="1:6" s="922" customFormat="1" x14ac:dyDescent="0.25">
      <c r="A120" s="533"/>
      <c r="B120" s="534"/>
      <c r="C120" s="535"/>
      <c r="D120" s="536"/>
      <c r="E120" s="470"/>
      <c r="F120" s="599"/>
    </row>
    <row r="121" spans="1:6" s="922" customFormat="1" x14ac:dyDescent="0.25">
      <c r="A121" s="971"/>
      <c r="B121" s="541" t="s">
        <v>134</v>
      </c>
      <c r="C121" s="972"/>
      <c r="D121" s="972"/>
      <c r="E121" s="933"/>
      <c r="F121" s="989"/>
    </row>
    <row r="122" spans="1:6" s="922" customFormat="1" ht="75" x14ac:dyDescent="0.25">
      <c r="A122" s="971" t="s">
        <v>96</v>
      </c>
      <c r="B122" s="973" t="s">
        <v>135</v>
      </c>
      <c r="C122" s="974">
        <v>20</v>
      </c>
      <c r="D122" s="974" t="s">
        <v>9</v>
      </c>
      <c r="E122" s="934"/>
      <c r="F122" s="990">
        <f>C122*E122</f>
        <v>0</v>
      </c>
    </row>
    <row r="123" spans="1:6" s="922" customFormat="1" x14ac:dyDescent="0.25">
      <c r="A123" s="517"/>
      <c r="B123" s="520"/>
      <c r="C123" s="519"/>
      <c r="D123" s="519"/>
      <c r="E123" s="470"/>
      <c r="F123" s="589"/>
    </row>
    <row r="124" spans="1:6" s="922" customFormat="1" x14ac:dyDescent="0.25">
      <c r="A124" s="517"/>
      <c r="B124" s="518" t="s">
        <v>82</v>
      </c>
      <c r="C124" s="535"/>
      <c r="D124" s="537"/>
      <c r="E124" s="483"/>
      <c r="F124" s="589"/>
    </row>
    <row r="125" spans="1:6" s="935" customFormat="1" ht="45" x14ac:dyDescent="0.25">
      <c r="A125" s="517" t="s">
        <v>119</v>
      </c>
      <c r="B125" s="550" t="s">
        <v>83</v>
      </c>
      <c r="C125" s="535">
        <v>1</v>
      </c>
      <c r="D125" s="537" t="s">
        <v>80</v>
      </c>
      <c r="E125" s="483"/>
      <c r="F125" s="589">
        <f>E125*$C125</f>
        <v>0</v>
      </c>
    </row>
    <row r="126" spans="1:6" s="935" customFormat="1" x14ac:dyDescent="0.25">
      <c r="A126" s="971"/>
      <c r="B126" s="973"/>
      <c r="C126" s="975"/>
      <c r="D126" s="975"/>
      <c r="E126" s="933"/>
      <c r="F126" s="989"/>
    </row>
    <row r="127" spans="1:6" s="935" customFormat="1" x14ac:dyDescent="0.25">
      <c r="A127" s="971"/>
      <c r="B127" s="973"/>
      <c r="C127" s="975"/>
      <c r="D127" s="975"/>
      <c r="E127" s="933"/>
      <c r="F127" s="989"/>
    </row>
    <row r="128" spans="1:6" s="935" customFormat="1" x14ac:dyDescent="0.25">
      <c r="A128" s="971"/>
      <c r="B128" s="973"/>
      <c r="C128" s="975"/>
      <c r="D128" s="975"/>
      <c r="E128" s="933"/>
      <c r="F128" s="989"/>
    </row>
    <row r="129" spans="1:6" s="935" customFormat="1" x14ac:dyDescent="0.25">
      <c r="A129" s="971"/>
      <c r="B129" s="973"/>
      <c r="C129" s="975"/>
      <c r="D129" s="975"/>
      <c r="E129" s="933"/>
      <c r="F129" s="989"/>
    </row>
    <row r="130" spans="1:6" s="935" customFormat="1" x14ac:dyDescent="0.25">
      <c r="A130" s="971"/>
      <c r="B130" s="973"/>
      <c r="C130" s="975"/>
      <c r="D130" s="975"/>
      <c r="E130" s="933"/>
      <c r="F130" s="989"/>
    </row>
    <row r="131" spans="1:6" s="935" customFormat="1" x14ac:dyDescent="0.25">
      <c r="A131" s="971"/>
      <c r="B131" s="973"/>
      <c r="C131" s="975"/>
      <c r="D131" s="975"/>
      <c r="E131" s="933"/>
      <c r="F131" s="989"/>
    </row>
    <row r="132" spans="1:6" s="935" customFormat="1" x14ac:dyDescent="0.25">
      <c r="A132" s="971"/>
      <c r="B132" s="973"/>
      <c r="C132" s="975"/>
      <c r="D132" s="975"/>
      <c r="E132" s="933"/>
      <c r="F132" s="989"/>
    </row>
    <row r="133" spans="1:6" s="935" customFormat="1" x14ac:dyDescent="0.25">
      <c r="A133" s="971"/>
      <c r="B133" s="973"/>
      <c r="C133" s="975"/>
      <c r="D133" s="975"/>
      <c r="E133" s="933"/>
      <c r="F133" s="989"/>
    </row>
    <row r="134" spans="1:6" s="935" customFormat="1" x14ac:dyDescent="0.25">
      <c r="A134" s="971"/>
      <c r="B134" s="973"/>
      <c r="C134" s="975"/>
      <c r="D134" s="975"/>
      <c r="E134" s="933"/>
      <c r="F134" s="989"/>
    </row>
    <row r="135" spans="1:6" s="935" customFormat="1" x14ac:dyDescent="0.25">
      <c r="A135" s="971"/>
      <c r="B135" s="973"/>
      <c r="C135" s="975"/>
      <c r="D135" s="975"/>
      <c r="E135" s="933"/>
      <c r="F135" s="989"/>
    </row>
    <row r="136" spans="1:6" s="935" customFormat="1" x14ac:dyDescent="0.25">
      <c r="A136" s="971"/>
      <c r="B136" s="973"/>
      <c r="C136" s="975"/>
      <c r="D136" s="975"/>
      <c r="E136" s="933"/>
      <c r="F136" s="989"/>
    </row>
    <row r="137" spans="1:6" s="935" customFormat="1" x14ac:dyDescent="0.25">
      <c r="A137" s="971"/>
      <c r="B137" s="973"/>
      <c r="C137" s="975"/>
      <c r="D137" s="975"/>
      <c r="E137" s="933"/>
      <c r="F137" s="989"/>
    </row>
    <row r="138" spans="1:6" s="935" customFormat="1" x14ac:dyDescent="0.25">
      <c r="A138" s="971"/>
      <c r="B138" s="973"/>
      <c r="C138" s="975"/>
      <c r="D138" s="975"/>
      <c r="E138" s="933"/>
      <c r="F138" s="989"/>
    </row>
    <row r="139" spans="1:6" s="935" customFormat="1" x14ac:dyDescent="0.25">
      <c r="A139" s="971"/>
      <c r="B139" s="973"/>
      <c r="C139" s="975"/>
      <c r="D139" s="975"/>
      <c r="E139" s="933"/>
      <c r="F139" s="989"/>
    </row>
    <row r="140" spans="1:6" s="935" customFormat="1" x14ac:dyDescent="0.25">
      <c r="A140" s="971"/>
      <c r="B140" s="973"/>
      <c r="C140" s="975"/>
      <c r="D140" s="975"/>
      <c r="E140" s="933"/>
      <c r="F140" s="989"/>
    </row>
    <row r="141" spans="1:6" s="935" customFormat="1" x14ac:dyDescent="0.25">
      <c r="A141" s="971"/>
      <c r="B141" s="973"/>
      <c r="C141" s="975"/>
      <c r="D141" s="975"/>
      <c r="E141" s="933"/>
      <c r="F141" s="989"/>
    </row>
    <row r="142" spans="1:6" s="935" customFormat="1" x14ac:dyDescent="0.25">
      <c r="A142" s="971"/>
      <c r="B142" s="973"/>
      <c r="C142" s="975"/>
      <c r="D142" s="975"/>
      <c r="E142" s="933"/>
      <c r="F142" s="989"/>
    </row>
    <row r="143" spans="1:6" s="935" customFormat="1" x14ac:dyDescent="0.25">
      <c r="A143" s="971"/>
      <c r="B143" s="973"/>
      <c r="C143" s="975"/>
      <c r="D143" s="975"/>
      <c r="E143" s="933"/>
      <c r="F143" s="989"/>
    </row>
    <row r="144" spans="1:6" s="935" customFormat="1" x14ac:dyDescent="0.25">
      <c r="A144" s="971"/>
      <c r="B144" s="973"/>
      <c r="C144" s="975"/>
      <c r="D144" s="975"/>
      <c r="E144" s="933"/>
      <c r="F144" s="989"/>
    </row>
    <row r="145" spans="1:6" s="935" customFormat="1" x14ac:dyDescent="0.25">
      <c r="A145" s="971"/>
      <c r="B145" s="973"/>
      <c r="C145" s="975"/>
      <c r="D145" s="975"/>
      <c r="E145" s="933"/>
      <c r="F145" s="989"/>
    </row>
    <row r="146" spans="1:6" s="935" customFormat="1" x14ac:dyDescent="0.25">
      <c r="A146" s="971"/>
      <c r="B146" s="973"/>
      <c r="C146" s="975"/>
      <c r="D146" s="975"/>
      <c r="E146" s="933"/>
      <c r="F146" s="989"/>
    </row>
    <row r="147" spans="1:6" s="935" customFormat="1" x14ac:dyDescent="0.25">
      <c r="A147" s="971"/>
      <c r="B147" s="973"/>
      <c r="C147" s="975"/>
      <c r="D147" s="975"/>
      <c r="E147" s="933"/>
      <c r="F147" s="989"/>
    </row>
    <row r="148" spans="1:6" s="935" customFormat="1" x14ac:dyDescent="0.25">
      <c r="A148" s="971"/>
      <c r="B148" s="973"/>
      <c r="C148" s="975"/>
      <c r="D148" s="975"/>
      <c r="E148" s="933"/>
      <c r="F148" s="989"/>
    </row>
    <row r="149" spans="1:6" s="935" customFormat="1" x14ac:dyDescent="0.25">
      <c r="A149" s="971"/>
      <c r="B149" s="973"/>
      <c r="C149" s="975"/>
      <c r="D149" s="975"/>
      <c r="E149" s="933"/>
      <c r="F149" s="989"/>
    </row>
    <row r="150" spans="1:6" s="935" customFormat="1" x14ac:dyDescent="0.25">
      <c r="A150" s="971"/>
      <c r="B150" s="973"/>
      <c r="C150" s="975"/>
      <c r="D150" s="975"/>
      <c r="E150" s="933"/>
      <c r="F150" s="989"/>
    </row>
    <row r="151" spans="1:6" s="935" customFormat="1" x14ac:dyDescent="0.25">
      <c r="A151" s="971"/>
      <c r="B151" s="973"/>
      <c r="C151" s="975"/>
      <c r="D151" s="975"/>
      <c r="E151" s="933"/>
      <c r="F151" s="989"/>
    </row>
    <row r="152" spans="1:6" s="935" customFormat="1" x14ac:dyDescent="0.25">
      <c r="A152" s="971"/>
      <c r="B152" s="973"/>
      <c r="C152" s="975"/>
      <c r="D152" s="975"/>
      <c r="E152" s="933"/>
      <c r="F152" s="989"/>
    </row>
    <row r="153" spans="1:6" s="935" customFormat="1" x14ac:dyDescent="0.25">
      <c r="A153" s="971"/>
      <c r="B153" s="973"/>
      <c r="C153" s="975"/>
      <c r="D153" s="975"/>
      <c r="E153" s="933"/>
      <c r="F153" s="989"/>
    </row>
    <row r="154" spans="1:6" s="935" customFormat="1" x14ac:dyDescent="0.25">
      <c r="A154" s="971"/>
      <c r="B154" s="973"/>
      <c r="C154" s="975"/>
      <c r="D154" s="975"/>
      <c r="E154" s="933"/>
      <c r="F154" s="989"/>
    </row>
    <row r="155" spans="1:6" s="935" customFormat="1" x14ac:dyDescent="0.25">
      <c r="A155" s="971"/>
      <c r="B155" s="973"/>
      <c r="C155" s="975"/>
      <c r="D155" s="975"/>
      <c r="E155" s="933"/>
      <c r="F155" s="989"/>
    </row>
    <row r="156" spans="1:6" s="935" customFormat="1" x14ac:dyDescent="0.25">
      <c r="A156" s="971"/>
      <c r="B156" s="973"/>
      <c r="C156" s="975"/>
      <c r="D156" s="975"/>
      <c r="E156" s="933"/>
      <c r="F156" s="989"/>
    </row>
    <row r="157" spans="1:6" s="935" customFormat="1" x14ac:dyDescent="0.25">
      <c r="A157" s="971"/>
      <c r="B157" s="973"/>
      <c r="C157" s="975"/>
      <c r="D157" s="975"/>
      <c r="E157" s="933"/>
      <c r="F157" s="989"/>
    </row>
    <row r="158" spans="1:6" s="935" customFormat="1" x14ac:dyDescent="0.25">
      <c r="A158" s="971"/>
      <c r="B158" s="973"/>
      <c r="C158" s="975"/>
      <c r="D158" s="975"/>
      <c r="E158" s="933"/>
      <c r="F158" s="989"/>
    </row>
    <row r="159" spans="1:6" s="935" customFormat="1" x14ac:dyDescent="0.25">
      <c r="A159" s="971"/>
      <c r="B159" s="973"/>
      <c r="C159" s="975"/>
      <c r="D159" s="975"/>
      <c r="E159" s="933"/>
      <c r="F159" s="989"/>
    </row>
    <row r="160" spans="1:6" s="922" customFormat="1" x14ac:dyDescent="0.25">
      <c r="A160" s="551"/>
      <c r="B160" s="552"/>
      <c r="C160" s="553"/>
      <c r="D160" s="553"/>
      <c r="E160" s="486"/>
      <c r="F160" s="601"/>
    </row>
    <row r="161" spans="1:6" s="922" customFormat="1" x14ac:dyDescent="0.25">
      <c r="A161" s="554"/>
      <c r="B161" s="555"/>
      <c r="C161" s="556"/>
      <c r="D161" s="556"/>
      <c r="E161" s="487"/>
      <c r="F161" s="602"/>
    </row>
    <row r="162" spans="1:6" s="922" customFormat="1" x14ac:dyDescent="0.25">
      <c r="A162" s="557"/>
      <c r="B162" s="382" t="s">
        <v>189</v>
      </c>
      <c r="C162" s="559"/>
      <c r="D162" s="559"/>
      <c r="E162" s="488"/>
      <c r="F162" s="603">
        <f>SUM(F119:F161)</f>
        <v>0</v>
      </c>
    </row>
    <row r="163" spans="1:6" s="922" customFormat="1" x14ac:dyDescent="0.25">
      <c r="A163" s="528"/>
      <c r="B163" s="529"/>
      <c r="C163" s="528"/>
      <c r="D163" s="528"/>
      <c r="E163" s="479"/>
      <c r="F163" s="595"/>
    </row>
    <row r="164" spans="1:6" x14ac:dyDescent="0.25">
      <c r="A164" s="361"/>
      <c r="B164" s="362" t="s">
        <v>93</v>
      </c>
      <c r="C164" s="498"/>
      <c r="D164" s="499"/>
      <c r="E164" s="497"/>
    </row>
    <row r="165" spans="1:6" x14ac:dyDescent="0.25">
      <c r="A165" s="363"/>
      <c r="B165" s="362"/>
      <c r="C165" s="498"/>
      <c r="D165" s="499"/>
      <c r="E165" s="497"/>
    </row>
    <row r="166" spans="1:6" x14ac:dyDescent="0.25">
      <c r="A166" s="364" t="s">
        <v>80</v>
      </c>
      <c r="B166" s="365" t="s">
        <v>1</v>
      </c>
      <c r="C166" s="365"/>
      <c r="D166" s="365"/>
      <c r="E166" s="217"/>
      <c r="F166" s="604" t="s">
        <v>6</v>
      </c>
    </row>
    <row r="167" spans="1:6" x14ac:dyDescent="0.25">
      <c r="A167" s="367"/>
      <c r="B167" s="368"/>
      <c r="C167" s="368"/>
      <c r="D167" s="368"/>
      <c r="E167" s="219"/>
      <c r="F167" s="605" t="s">
        <v>115</v>
      </c>
    </row>
    <row r="168" spans="1:6" x14ac:dyDescent="0.25">
      <c r="A168" s="369"/>
      <c r="B168" s="370"/>
      <c r="C168" s="563"/>
      <c r="D168" s="564"/>
      <c r="E168" s="490"/>
      <c r="F168" s="606"/>
    </row>
    <row r="169" spans="1:6" x14ac:dyDescent="0.25">
      <c r="A169" s="280"/>
      <c r="B169" s="373" t="s">
        <v>351</v>
      </c>
      <c r="C169" s="563"/>
      <c r="D169" s="370"/>
      <c r="E169" s="491"/>
      <c r="F169" s="606"/>
    </row>
    <row r="170" spans="1:6" x14ac:dyDescent="0.25">
      <c r="A170" s="279"/>
      <c r="B170" s="375"/>
      <c r="C170" s="563"/>
      <c r="D170" s="370"/>
      <c r="E170" s="491"/>
      <c r="F170" s="606"/>
    </row>
    <row r="171" spans="1:6" x14ac:dyDescent="0.25">
      <c r="A171" s="235" t="s">
        <v>7</v>
      </c>
      <c r="B171" s="375" t="str">
        <f>B6</f>
        <v>WATER BOOSTER PUMPS &amp; PIPEWORK</v>
      </c>
      <c r="C171" s="563"/>
      <c r="D171" s="370"/>
      <c r="E171" s="491"/>
      <c r="F171" s="606">
        <f>F38</f>
        <v>0</v>
      </c>
    </row>
    <row r="172" spans="1:6" x14ac:dyDescent="0.25">
      <c r="A172" s="279"/>
      <c r="B172" s="375"/>
      <c r="C172" s="563"/>
      <c r="D172" s="370"/>
      <c r="E172" s="491"/>
      <c r="F172" s="606"/>
    </row>
    <row r="173" spans="1:6" x14ac:dyDescent="0.25">
      <c r="A173" s="235" t="s">
        <v>23</v>
      </c>
      <c r="B173" s="375" t="str">
        <f>B44</f>
        <v>PRESSED STEEL WATER TANKS</v>
      </c>
      <c r="C173" s="563"/>
      <c r="D173" s="370"/>
      <c r="E173" s="491"/>
      <c r="F173" s="606">
        <f>F71</f>
        <v>0</v>
      </c>
    </row>
    <row r="174" spans="1:6" x14ac:dyDescent="0.25">
      <c r="A174" s="279"/>
      <c r="B174" s="375"/>
      <c r="C174" s="563"/>
      <c r="D174" s="370"/>
      <c r="E174" s="491"/>
      <c r="F174" s="606"/>
    </row>
    <row r="175" spans="1:6" x14ac:dyDescent="0.25">
      <c r="A175" s="235" t="s">
        <v>59</v>
      </c>
      <c r="B175" s="375" t="str">
        <f>B77</f>
        <v>WATER RETICULATION PIPEWORK</v>
      </c>
      <c r="C175" s="563"/>
      <c r="D175" s="370"/>
      <c r="E175" s="491"/>
      <c r="F175" s="606">
        <f>F162</f>
        <v>0</v>
      </c>
    </row>
    <row r="176" spans="1:6" x14ac:dyDescent="0.25">
      <c r="A176" s="279"/>
      <c r="B176" s="375"/>
      <c r="C176" s="563"/>
      <c r="D176" s="370"/>
      <c r="E176" s="491"/>
      <c r="F176" s="606"/>
    </row>
    <row r="177" spans="1:6" x14ac:dyDescent="0.25">
      <c r="A177" s="235"/>
      <c r="B177" s="375"/>
      <c r="C177" s="563"/>
      <c r="D177" s="370"/>
      <c r="E177" s="491"/>
      <c r="F177" s="606"/>
    </row>
    <row r="178" spans="1:6" x14ac:dyDescent="0.25">
      <c r="A178" s="279"/>
      <c r="B178" s="375"/>
      <c r="C178" s="563"/>
      <c r="D178" s="370"/>
      <c r="E178" s="491"/>
      <c r="F178" s="607"/>
    </row>
    <row r="179" spans="1:6" x14ac:dyDescent="0.25">
      <c r="A179" s="279"/>
      <c r="B179" s="375"/>
      <c r="C179" s="563"/>
      <c r="D179" s="370"/>
      <c r="E179" s="491"/>
      <c r="F179" s="607"/>
    </row>
    <row r="180" spans="1:6" x14ac:dyDescent="0.25">
      <c r="A180" s="279"/>
      <c r="B180" s="375"/>
      <c r="C180" s="563"/>
      <c r="D180" s="370"/>
      <c r="E180" s="491"/>
      <c r="F180" s="606"/>
    </row>
    <row r="181" spans="1:6" x14ac:dyDescent="0.25">
      <c r="A181" s="279"/>
      <c r="B181" s="375"/>
      <c r="C181" s="563"/>
      <c r="D181" s="370"/>
      <c r="E181" s="491"/>
      <c r="F181" s="606"/>
    </row>
    <row r="182" spans="1:6" x14ac:dyDescent="0.25">
      <c r="A182" s="279"/>
      <c r="B182" s="375"/>
      <c r="C182" s="563"/>
      <c r="D182" s="370"/>
      <c r="E182" s="491"/>
      <c r="F182" s="606"/>
    </row>
    <row r="183" spans="1:6" x14ac:dyDescent="0.25">
      <c r="A183" s="279"/>
      <c r="B183" s="375"/>
      <c r="C183" s="563"/>
      <c r="D183" s="370"/>
      <c r="E183" s="491"/>
      <c r="F183" s="606"/>
    </row>
    <row r="184" spans="1:6" x14ac:dyDescent="0.25">
      <c r="A184" s="279"/>
      <c r="B184" s="375"/>
      <c r="C184" s="563"/>
      <c r="D184" s="370"/>
      <c r="E184" s="491"/>
      <c r="F184" s="606"/>
    </row>
    <row r="185" spans="1:6" x14ac:dyDescent="0.25">
      <c r="A185" s="279"/>
      <c r="B185" s="375"/>
      <c r="C185" s="563"/>
      <c r="D185" s="370"/>
      <c r="E185" s="491"/>
      <c r="F185" s="606"/>
    </row>
    <row r="186" spans="1:6" x14ac:dyDescent="0.25">
      <c r="A186" s="279"/>
      <c r="B186" s="375"/>
      <c r="C186" s="563"/>
      <c r="D186" s="370"/>
      <c r="E186" s="491"/>
      <c r="F186" s="606"/>
    </row>
    <row r="187" spans="1:6" x14ac:dyDescent="0.25">
      <c r="A187" s="279"/>
      <c r="B187" s="375"/>
      <c r="C187" s="563"/>
      <c r="D187" s="370"/>
      <c r="E187" s="491"/>
      <c r="F187" s="606"/>
    </row>
    <row r="188" spans="1:6" x14ac:dyDescent="0.25">
      <c r="A188" s="279"/>
      <c r="B188" s="375"/>
      <c r="C188" s="563"/>
      <c r="D188" s="370"/>
      <c r="E188" s="491"/>
      <c r="F188" s="606"/>
    </row>
    <row r="189" spans="1:6" x14ac:dyDescent="0.25">
      <c r="A189" s="279"/>
      <c r="B189" s="375"/>
      <c r="C189" s="563"/>
      <c r="D189" s="370"/>
      <c r="E189" s="491"/>
      <c r="F189" s="606"/>
    </row>
    <row r="190" spans="1:6" x14ac:dyDescent="0.25">
      <c r="A190" s="279"/>
      <c r="B190" s="375"/>
      <c r="C190" s="563"/>
      <c r="D190" s="370"/>
      <c r="E190" s="491"/>
      <c r="F190" s="606"/>
    </row>
    <row r="191" spans="1:6" x14ac:dyDescent="0.25">
      <c r="A191" s="279"/>
      <c r="B191" s="375"/>
      <c r="C191" s="563"/>
      <c r="D191" s="370"/>
      <c r="E191" s="491"/>
      <c r="F191" s="606"/>
    </row>
    <row r="192" spans="1:6" x14ac:dyDescent="0.25">
      <c r="A192" s="279"/>
      <c r="B192" s="375"/>
      <c r="C192" s="563"/>
      <c r="D192" s="370"/>
      <c r="E192" s="491"/>
      <c r="F192" s="606"/>
    </row>
    <row r="193" spans="1:6" x14ac:dyDescent="0.25">
      <c r="A193" s="279"/>
      <c r="B193" s="375"/>
      <c r="C193" s="563"/>
      <c r="D193" s="370"/>
      <c r="E193" s="491"/>
      <c r="F193" s="606"/>
    </row>
    <row r="194" spans="1:6" x14ac:dyDescent="0.25">
      <c r="A194" s="279"/>
      <c r="B194" s="375"/>
      <c r="C194" s="563"/>
      <c r="D194" s="370"/>
      <c r="E194" s="491"/>
      <c r="F194" s="606"/>
    </row>
    <row r="195" spans="1:6" x14ac:dyDescent="0.25">
      <c r="A195" s="279"/>
      <c r="B195" s="375"/>
      <c r="C195" s="563"/>
      <c r="D195" s="370"/>
      <c r="E195" s="491"/>
      <c r="F195" s="606"/>
    </row>
    <row r="196" spans="1:6" x14ac:dyDescent="0.25">
      <c r="A196" s="279"/>
      <c r="B196" s="375"/>
      <c r="C196" s="563"/>
      <c r="D196" s="370"/>
      <c r="E196" s="491"/>
      <c r="F196" s="606"/>
    </row>
    <row r="197" spans="1:6" x14ac:dyDescent="0.25">
      <c r="A197" s="279"/>
      <c r="B197" s="375"/>
      <c r="C197" s="563"/>
      <c r="D197" s="370"/>
      <c r="E197" s="491"/>
      <c r="F197" s="606"/>
    </row>
    <row r="198" spans="1:6" x14ac:dyDescent="0.25">
      <c r="A198" s="279"/>
      <c r="B198" s="375"/>
      <c r="C198" s="563"/>
      <c r="D198" s="370"/>
      <c r="E198" s="491"/>
      <c r="F198" s="606"/>
    </row>
    <row r="199" spans="1:6" x14ac:dyDescent="0.25">
      <c r="A199" s="279"/>
      <c r="B199" s="375"/>
      <c r="C199" s="563"/>
      <c r="D199" s="370"/>
      <c r="E199" s="491"/>
      <c r="F199" s="606"/>
    </row>
    <row r="200" spans="1:6" x14ac:dyDescent="0.25">
      <c r="A200" s="279"/>
      <c r="B200" s="375"/>
      <c r="C200" s="563"/>
      <c r="D200" s="370"/>
      <c r="E200" s="491"/>
      <c r="F200" s="606"/>
    </row>
    <row r="201" spans="1:6" x14ac:dyDescent="0.25">
      <c r="A201" s="279"/>
      <c r="B201" s="375"/>
      <c r="C201" s="563"/>
      <c r="D201" s="370"/>
      <c r="E201" s="491"/>
      <c r="F201" s="606"/>
    </row>
    <row r="202" spans="1:6" x14ac:dyDescent="0.25">
      <c r="A202" s="279"/>
      <c r="B202" s="375"/>
      <c r="C202" s="563"/>
      <c r="D202" s="370"/>
      <c r="E202" s="491"/>
      <c r="F202" s="606"/>
    </row>
    <row r="203" spans="1:6" x14ac:dyDescent="0.25">
      <c r="A203" s="279"/>
      <c r="B203" s="375"/>
      <c r="C203" s="563"/>
      <c r="D203" s="370"/>
      <c r="E203" s="491"/>
      <c r="F203" s="606"/>
    </row>
    <row r="204" spans="1:6" x14ac:dyDescent="0.25">
      <c r="A204" s="279"/>
      <c r="B204" s="375"/>
      <c r="C204" s="563"/>
      <c r="D204" s="370"/>
      <c r="E204" s="491"/>
      <c r="F204" s="606"/>
    </row>
    <row r="205" spans="1:6" x14ac:dyDescent="0.25">
      <c r="A205" s="279"/>
      <c r="B205" s="375"/>
      <c r="C205" s="563"/>
      <c r="D205" s="370"/>
      <c r="E205" s="491"/>
      <c r="F205" s="606"/>
    </row>
    <row r="206" spans="1:6" x14ac:dyDescent="0.25">
      <c r="A206" s="279"/>
      <c r="B206" s="375"/>
      <c r="C206" s="563"/>
      <c r="D206" s="370"/>
      <c r="E206" s="491"/>
      <c r="F206" s="606"/>
    </row>
    <row r="207" spans="1:6" x14ac:dyDescent="0.25">
      <c r="A207" s="279"/>
      <c r="B207" s="375"/>
      <c r="C207" s="563"/>
      <c r="D207" s="370"/>
      <c r="E207" s="491"/>
      <c r="F207" s="606"/>
    </row>
    <row r="208" spans="1:6" x14ac:dyDescent="0.25">
      <c r="A208" s="279"/>
      <c r="B208" s="375"/>
      <c r="C208" s="563"/>
      <c r="D208" s="370"/>
      <c r="E208" s="491"/>
      <c r="F208" s="606"/>
    </row>
    <row r="209" spans="1:6" x14ac:dyDescent="0.25">
      <c r="A209" s="279"/>
      <c r="B209" s="375"/>
      <c r="C209" s="563"/>
      <c r="D209" s="370"/>
      <c r="E209" s="491"/>
      <c r="F209" s="606"/>
    </row>
    <row r="210" spans="1:6" x14ac:dyDescent="0.25">
      <c r="A210" s="279"/>
      <c r="B210" s="375"/>
      <c r="C210" s="563"/>
      <c r="D210" s="370"/>
      <c r="E210" s="491"/>
      <c r="F210" s="606"/>
    </row>
    <row r="211" spans="1:6" x14ac:dyDescent="0.25">
      <c r="A211" s="279"/>
      <c r="B211" s="375"/>
      <c r="C211" s="563"/>
      <c r="D211" s="370"/>
      <c r="E211" s="491"/>
      <c r="F211" s="606"/>
    </row>
    <row r="212" spans="1:6" x14ac:dyDescent="0.25">
      <c r="A212" s="279"/>
      <c r="B212" s="375"/>
      <c r="C212" s="563"/>
      <c r="D212" s="370"/>
      <c r="E212" s="491"/>
      <c r="F212" s="606"/>
    </row>
    <row r="213" spans="1:6" x14ac:dyDescent="0.25">
      <c r="A213" s="279"/>
      <c r="B213" s="375"/>
      <c r="C213" s="563"/>
      <c r="D213" s="370"/>
      <c r="E213" s="491"/>
      <c r="F213" s="606"/>
    </row>
    <row r="214" spans="1:6" x14ac:dyDescent="0.25">
      <c r="A214" s="279"/>
      <c r="B214" s="375"/>
      <c r="C214" s="563"/>
      <c r="D214" s="370"/>
      <c r="E214" s="491"/>
      <c r="F214" s="606"/>
    </row>
    <row r="215" spans="1:6" x14ac:dyDescent="0.25">
      <c r="A215" s="377" t="s">
        <v>8</v>
      </c>
      <c r="B215" s="378" t="s">
        <v>305</v>
      </c>
      <c r="C215" s="577"/>
      <c r="D215" s="578"/>
      <c r="E215" s="495"/>
      <c r="F215" s="614">
        <f>SUM(F169:F214)</f>
        <v>0</v>
      </c>
    </row>
    <row r="216" spans="1:6" x14ac:dyDescent="0.25">
      <c r="A216" s="381"/>
      <c r="B216" s="382"/>
      <c r="C216" s="579"/>
      <c r="D216" s="580"/>
      <c r="E216" s="496"/>
      <c r="F216" s="615"/>
    </row>
  </sheetData>
  <sheetProtection algorithmName="SHA-512" hashValue="OPDUKA/UpqeN/6vlaudEaLcJgrs2ORnuj2SBwT/yGZq+CHFegdMRDwN82hxRCqvkHyL3rBdJngCH+EN7Gl9I8Q==" saltValue="4LTzd6sZ22vGGbqCD9AnrQ==" spinCount="100000" sheet="1" objects="1" scenarios="1"/>
  <mergeCells count="16">
    <mergeCell ref="A74:A75"/>
    <mergeCell ref="B74:B75"/>
    <mergeCell ref="C74:C75"/>
    <mergeCell ref="D74:D75"/>
    <mergeCell ref="A117:A118"/>
    <mergeCell ref="B117:B118"/>
    <mergeCell ref="C117:C118"/>
    <mergeCell ref="D117:D118"/>
    <mergeCell ref="A3:A4"/>
    <mergeCell ref="B3:B4"/>
    <mergeCell ref="C3:C4"/>
    <mergeCell ref="D3:D4"/>
    <mergeCell ref="A41:A42"/>
    <mergeCell ref="B41:B42"/>
    <mergeCell ref="C41:C42"/>
    <mergeCell ref="D41:D42"/>
  </mergeCells>
  <pageMargins left="0.45" right="0.45" top="0.99375000000000002" bottom="0.75" header="0.3" footer="0.3"/>
  <pageSetup paperSize="9" scale="90" firstPageNumber="70" orientation="portrait" useFirstPageNumber="1" r:id="rId1"/>
  <headerFooter>
    <oddHeader>&amp;C&amp;"Times New Roman,Bold"PROPOSED HOUSING SCHEME ON PLOT LR NO. KAJIADO/KITENGELA/6242 IN KITENGELA, KAJIADO COUNTY
BILL OF QUANTITIES FOR MECHANICAL SERVICES
SITE IRRIGATION INSTALLATIONS</oddHeader>
    <oddFooter>&amp;C&amp;"Times New Roman,Regular"E/&amp;P</oddFooter>
  </headerFooter>
  <rowBreaks count="2" manualBreakCount="2">
    <brk id="71" max="16383" man="1"/>
    <brk id="11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view="pageBreakPreview" topLeftCell="A83" zoomScaleNormal="100" zoomScaleSheetLayoutView="100" workbookViewId="0">
      <selection activeCell="E68" sqref="E68"/>
    </sheetView>
  </sheetViews>
  <sheetFormatPr defaultRowHeight="15" x14ac:dyDescent="0.25"/>
  <cols>
    <col min="1" max="1" width="7.140625" style="153" customWidth="1"/>
    <col min="2" max="2" width="52.5703125" style="134" customWidth="1"/>
    <col min="3" max="3" width="5.7109375" style="137" bestFit="1" customWidth="1"/>
    <col min="4" max="4" width="7" style="154" bestFit="1" customWidth="1"/>
    <col min="5" max="5" width="15.85546875" style="132" bestFit="1" customWidth="1"/>
    <col min="6" max="6" width="15.85546875" style="163" customWidth="1"/>
    <col min="7" max="7" width="14" style="123" bestFit="1" customWidth="1"/>
    <col min="8" max="16384" width="9.140625" style="123"/>
  </cols>
  <sheetData>
    <row r="1" spans="1:6" s="922" customFormat="1" x14ac:dyDescent="0.25">
      <c r="A1" s="528"/>
      <c r="B1" s="529"/>
      <c r="C1" s="528"/>
      <c r="D1" s="528"/>
      <c r="E1" s="479"/>
      <c r="F1" s="595"/>
    </row>
    <row r="2" spans="1:6" s="922" customFormat="1" x14ac:dyDescent="0.25">
      <c r="A2" s="939" t="s">
        <v>383</v>
      </c>
      <c r="B2" s="530"/>
      <c r="C2" s="531"/>
      <c r="D2" s="532"/>
      <c r="E2" s="480"/>
      <c r="F2" s="596"/>
    </row>
    <row r="3" spans="1:6" s="922" customFormat="1" x14ac:dyDescent="0.25">
      <c r="A3" s="1028" t="s">
        <v>0</v>
      </c>
      <c r="B3" s="1030" t="s">
        <v>1</v>
      </c>
      <c r="C3" s="1032" t="s">
        <v>4</v>
      </c>
      <c r="D3" s="1034" t="s">
        <v>5</v>
      </c>
      <c r="E3" s="481" t="s">
        <v>2</v>
      </c>
      <c r="F3" s="597" t="s">
        <v>6</v>
      </c>
    </row>
    <row r="4" spans="1:6" s="922" customFormat="1" x14ac:dyDescent="0.25">
      <c r="A4" s="1029"/>
      <c r="B4" s="1031"/>
      <c r="C4" s="1033"/>
      <c r="D4" s="1035"/>
      <c r="E4" s="482" t="s">
        <v>3</v>
      </c>
      <c r="F4" s="598" t="s">
        <v>3</v>
      </c>
    </row>
    <row r="5" spans="1:6" s="922" customFormat="1" x14ac:dyDescent="0.25">
      <c r="A5" s="533"/>
      <c r="B5" s="534"/>
      <c r="C5" s="535"/>
      <c r="D5" s="536"/>
      <c r="E5" s="470"/>
      <c r="F5" s="599"/>
    </row>
    <row r="6" spans="1:6" s="922" customFormat="1" x14ac:dyDescent="0.25">
      <c r="A6" s="235" t="s">
        <v>59</v>
      </c>
      <c r="B6" s="534" t="s">
        <v>125</v>
      </c>
      <c r="C6" s="537"/>
      <c r="D6" s="538"/>
      <c r="E6" s="483"/>
      <c r="F6" s="600"/>
    </row>
    <row r="7" spans="1:6" s="922" customFormat="1" ht="105" x14ac:dyDescent="0.25">
      <c r="A7" s="533"/>
      <c r="B7" s="539" t="s">
        <v>145</v>
      </c>
      <c r="C7" s="537"/>
      <c r="D7" s="538"/>
      <c r="E7" s="484"/>
      <c r="F7" s="600"/>
    </row>
    <row r="8" spans="1:6" s="922" customFormat="1" ht="44.25" x14ac:dyDescent="0.25">
      <c r="A8" s="517"/>
      <c r="B8" s="539" t="s">
        <v>126</v>
      </c>
      <c r="C8" s="519"/>
      <c r="D8" s="519" t="s">
        <v>34</v>
      </c>
      <c r="E8" s="485"/>
      <c r="F8" s="600"/>
    </row>
    <row r="9" spans="1:6" s="922" customFormat="1" x14ac:dyDescent="0.25">
      <c r="A9" s="540" t="s">
        <v>8</v>
      </c>
      <c r="B9" s="541" t="s">
        <v>127</v>
      </c>
      <c r="C9" s="515"/>
      <c r="D9" s="542"/>
      <c r="E9" s="174"/>
      <c r="F9" s="600"/>
    </row>
    <row r="10" spans="1:6" s="922" customFormat="1" x14ac:dyDescent="0.25">
      <c r="A10" s="540"/>
      <c r="B10" s="539" t="s">
        <v>177</v>
      </c>
      <c r="C10" s="543">
        <v>296</v>
      </c>
      <c r="D10" s="544" t="s">
        <v>30</v>
      </c>
      <c r="E10" s="177"/>
      <c r="F10" s="589">
        <f>E10*C10</f>
        <v>0</v>
      </c>
    </row>
    <row r="11" spans="1:6" s="922" customFormat="1" x14ac:dyDescent="0.25">
      <c r="A11" s="540"/>
      <c r="B11" s="539" t="s">
        <v>85</v>
      </c>
      <c r="C11" s="543">
        <v>720</v>
      </c>
      <c r="D11" s="544" t="s">
        <v>30</v>
      </c>
      <c r="E11" s="177"/>
      <c r="F11" s="589">
        <f>E11*$C11</f>
        <v>0</v>
      </c>
    </row>
    <row r="12" spans="1:6" s="922" customFormat="1" x14ac:dyDescent="0.25">
      <c r="A12" s="545"/>
      <c r="B12" s="539"/>
      <c r="C12" s="543"/>
      <c r="D12" s="544"/>
      <c r="E12" s="177"/>
      <c r="F12" s="589"/>
    </row>
    <row r="13" spans="1:6" s="922" customFormat="1" x14ac:dyDescent="0.25">
      <c r="A13" s="545" t="s">
        <v>11</v>
      </c>
      <c r="B13" s="546" t="s">
        <v>33</v>
      </c>
      <c r="C13" s="543"/>
      <c r="D13" s="544"/>
      <c r="E13" s="177"/>
      <c r="F13" s="589"/>
    </row>
    <row r="14" spans="1:6" s="922" customFormat="1" x14ac:dyDescent="0.25">
      <c r="A14" s="540"/>
      <c r="B14" s="539" t="s">
        <v>179</v>
      </c>
      <c r="C14" s="543">
        <v>72</v>
      </c>
      <c r="D14" s="544" t="s">
        <v>9</v>
      </c>
      <c r="E14" s="177"/>
      <c r="F14" s="589">
        <f t="shared" ref="F14:F19" si="0">E14*$C14</f>
        <v>0</v>
      </c>
    </row>
    <row r="15" spans="1:6" s="922" customFormat="1" x14ac:dyDescent="0.25">
      <c r="A15" s="540"/>
      <c r="B15" s="539" t="s">
        <v>191</v>
      </c>
      <c r="C15" s="543">
        <v>24</v>
      </c>
      <c r="D15" s="544" t="s">
        <v>9</v>
      </c>
      <c r="E15" s="177"/>
      <c r="F15" s="589">
        <f t="shared" si="0"/>
        <v>0</v>
      </c>
    </row>
    <row r="16" spans="1:6" s="922" customFormat="1" x14ac:dyDescent="0.25">
      <c r="A16" s="540"/>
      <c r="B16" s="539"/>
      <c r="C16" s="543"/>
      <c r="D16" s="544"/>
      <c r="E16" s="177"/>
      <c r="F16" s="589"/>
    </row>
    <row r="17" spans="1:6" s="922" customFormat="1" x14ac:dyDescent="0.25">
      <c r="A17" s="545" t="s">
        <v>13</v>
      </c>
      <c r="B17" s="546" t="s">
        <v>36</v>
      </c>
      <c r="C17" s="543"/>
      <c r="D17" s="544"/>
      <c r="E17" s="177"/>
      <c r="F17" s="589"/>
    </row>
    <row r="18" spans="1:6" s="922" customFormat="1" x14ac:dyDescent="0.25">
      <c r="A18" s="540"/>
      <c r="B18" s="539" t="s">
        <v>180</v>
      </c>
      <c r="C18" s="543">
        <v>8</v>
      </c>
      <c r="D18" s="544" t="s">
        <v>9</v>
      </c>
      <c r="E18" s="177"/>
      <c r="F18" s="589">
        <f t="shared" si="0"/>
        <v>0</v>
      </c>
    </row>
    <row r="19" spans="1:6" s="922" customFormat="1" x14ac:dyDescent="0.25">
      <c r="A19" s="540"/>
      <c r="B19" s="539" t="s">
        <v>85</v>
      </c>
      <c r="C19" s="543">
        <v>60</v>
      </c>
      <c r="D19" s="544" t="s">
        <v>9</v>
      </c>
      <c r="E19" s="177"/>
      <c r="F19" s="589">
        <f t="shared" si="0"/>
        <v>0</v>
      </c>
    </row>
    <row r="20" spans="1:6" s="922" customFormat="1" x14ac:dyDescent="0.25">
      <c r="A20" s="540"/>
      <c r="B20" s="539"/>
      <c r="C20" s="537"/>
      <c r="D20" s="544"/>
      <c r="E20" s="484"/>
      <c r="F20" s="589"/>
    </row>
    <row r="21" spans="1:6" s="922" customFormat="1" x14ac:dyDescent="0.25">
      <c r="A21" s="540" t="s">
        <v>15</v>
      </c>
      <c r="B21" s="547" t="s">
        <v>38</v>
      </c>
      <c r="C21" s="543"/>
      <c r="D21" s="542"/>
      <c r="E21" s="174"/>
      <c r="F21" s="589"/>
    </row>
    <row r="22" spans="1:6" s="922" customFormat="1" x14ac:dyDescent="0.25">
      <c r="A22" s="540"/>
      <c r="B22" s="140" t="s">
        <v>181</v>
      </c>
      <c r="C22" s="537">
        <v>60</v>
      </c>
      <c r="D22" s="544" t="s">
        <v>9</v>
      </c>
      <c r="E22" s="177"/>
      <c r="F22" s="589">
        <f>E22*$C22</f>
        <v>0</v>
      </c>
    </row>
    <row r="23" spans="1:6" s="922" customFormat="1" x14ac:dyDescent="0.25">
      <c r="A23" s="540"/>
      <c r="B23" s="548"/>
      <c r="C23" s="537"/>
      <c r="D23" s="544"/>
      <c r="E23" s="177"/>
      <c r="F23" s="589"/>
    </row>
    <row r="24" spans="1:6" s="922" customFormat="1" x14ac:dyDescent="0.25">
      <c r="A24" s="540" t="s">
        <v>17</v>
      </c>
      <c r="B24" s="547" t="s">
        <v>43</v>
      </c>
      <c r="C24" s="549"/>
      <c r="D24" s="542"/>
      <c r="E24" s="177"/>
      <c r="F24" s="589"/>
    </row>
    <row r="25" spans="1:6" s="922" customFormat="1" x14ac:dyDescent="0.25">
      <c r="A25" s="540"/>
      <c r="B25" s="140" t="s">
        <v>182</v>
      </c>
      <c r="C25" s="537">
        <v>37</v>
      </c>
      <c r="D25" s="544" t="s">
        <v>9</v>
      </c>
      <c r="E25" s="177"/>
      <c r="F25" s="589">
        <f>E25*$C25</f>
        <v>0</v>
      </c>
    </row>
    <row r="26" spans="1:6" s="922" customFormat="1" x14ac:dyDescent="0.25">
      <c r="A26" s="540"/>
      <c r="B26" s="539" t="s">
        <v>191</v>
      </c>
      <c r="C26" s="537">
        <v>90</v>
      </c>
      <c r="D26" s="544" t="s">
        <v>9</v>
      </c>
      <c r="E26" s="484"/>
      <c r="F26" s="589">
        <f>E26*$C26</f>
        <v>0</v>
      </c>
    </row>
    <row r="27" spans="1:6" s="922" customFormat="1" x14ac:dyDescent="0.25">
      <c r="A27" s="540"/>
      <c r="B27" s="539"/>
      <c r="C27" s="537"/>
      <c r="D27" s="544"/>
      <c r="E27" s="484"/>
      <c r="F27" s="589"/>
    </row>
    <row r="28" spans="1:6" s="922" customFormat="1" x14ac:dyDescent="0.25">
      <c r="A28" s="138" t="s">
        <v>18</v>
      </c>
      <c r="B28" s="139" t="s">
        <v>47</v>
      </c>
      <c r="C28" s="549"/>
      <c r="D28" s="138"/>
      <c r="E28" s="177"/>
      <c r="F28" s="599"/>
    </row>
    <row r="29" spans="1:6" s="922" customFormat="1" x14ac:dyDescent="0.25">
      <c r="A29" s="138"/>
      <c r="B29" s="140" t="s">
        <v>185</v>
      </c>
      <c r="C29" s="537">
        <f>C10/4</f>
        <v>74</v>
      </c>
      <c r="D29" s="138" t="s">
        <v>9</v>
      </c>
      <c r="E29" s="177"/>
      <c r="F29" s="589">
        <f>E29*$C29</f>
        <v>0</v>
      </c>
    </row>
    <row r="30" spans="1:6" s="922" customFormat="1" x14ac:dyDescent="0.25">
      <c r="A30" s="138"/>
      <c r="B30" s="539" t="s">
        <v>191</v>
      </c>
      <c r="C30" s="537">
        <f>C11/4</f>
        <v>180</v>
      </c>
      <c r="D30" s="544" t="s">
        <v>9</v>
      </c>
      <c r="E30" s="177"/>
      <c r="F30" s="589">
        <f>E30*$C30</f>
        <v>0</v>
      </c>
    </row>
    <row r="31" spans="1:6" s="922" customFormat="1" x14ac:dyDescent="0.25">
      <c r="A31" s="138"/>
      <c r="B31" s="140"/>
      <c r="C31" s="549"/>
      <c r="D31" s="544"/>
      <c r="E31" s="177"/>
      <c r="F31" s="589"/>
    </row>
    <row r="32" spans="1:6" s="922" customFormat="1" x14ac:dyDescent="0.25">
      <c r="A32" s="138" t="s">
        <v>19</v>
      </c>
      <c r="B32" s="139" t="s">
        <v>51</v>
      </c>
      <c r="C32" s="549"/>
      <c r="D32" s="138"/>
      <c r="E32" s="177"/>
      <c r="F32" s="589"/>
    </row>
    <row r="33" spans="1:6" s="922" customFormat="1" x14ac:dyDescent="0.25">
      <c r="A33" s="138"/>
      <c r="B33" s="140" t="s">
        <v>186</v>
      </c>
      <c r="C33" s="537">
        <v>120</v>
      </c>
      <c r="D33" s="138" t="s">
        <v>9</v>
      </c>
      <c r="E33" s="177"/>
      <c r="F33" s="589">
        <f>E33*$C33</f>
        <v>0</v>
      </c>
    </row>
    <row r="34" spans="1:6" s="922" customFormat="1" x14ac:dyDescent="0.25">
      <c r="A34" s="138"/>
      <c r="B34" s="140" t="s">
        <v>191</v>
      </c>
      <c r="C34" s="537">
        <v>20</v>
      </c>
      <c r="D34" s="138" t="s">
        <v>9</v>
      </c>
      <c r="E34" s="177"/>
      <c r="F34" s="589">
        <f>E34*$C34</f>
        <v>0</v>
      </c>
    </row>
    <row r="35" spans="1:6" s="922" customFormat="1" x14ac:dyDescent="0.25">
      <c r="A35" s="138"/>
      <c r="B35" s="140"/>
      <c r="C35" s="549"/>
      <c r="D35" s="544"/>
      <c r="E35" s="484"/>
      <c r="F35" s="589"/>
    </row>
    <row r="36" spans="1:6" s="922" customFormat="1" x14ac:dyDescent="0.25">
      <c r="A36" s="540" t="s">
        <v>20</v>
      </c>
      <c r="B36" s="547" t="s">
        <v>53</v>
      </c>
      <c r="C36" s="549"/>
      <c r="D36" s="542"/>
      <c r="E36" s="174"/>
      <c r="F36" s="589"/>
    </row>
    <row r="37" spans="1:6" s="922" customFormat="1" x14ac:dyDescent="0.25">
      <c r="A37" s="540"/>
      <c r="B37" s="970" t="s">
        <v>131</v>
      </c>
      <c r="C37" s="549">
        <v>60</v>
      </c>
      <c r="D37" s="544" t="s">
        <v>9</v>
      </c>
      <c r="E37" s="484"/>
      <c r="F37" s="589">
        <f>E37*$C37</f>
        <v>0</v>
      </c>
    </row>
    <row r="38" spans="1:6" s="922" customFormat="1" x14ac:dyDescent="0.25">
      <c r="A38" s="540"/>
      <c r="B38" s="539" t="s">
        <v>178</v>
      </c>
      <c r="C38" s="549">
        <v>8</v>
      </c>
      <c r="D38" s="544" t="s">
        <v>9</v>
      </c>
      <c r="E38" s="484"/>
      <c r="F38" s="589">
        <f>E38*$C38</f>
        <v>0</v>
      </c>
    </row>
    <row r="39" spans="1:6" s="922" customFormat="1" x14ac:dyDescent="0.25">
      <c r="A39" s="540"/>
      <c r="B39" s="539"/>
      <c r="C39" s="549"/>
      <c r="D39" s="544"/>
      <c r="E39" s="484"/>
      <c r="F39" s="589"/>
    </row>
    <row r="40" spans="1:6" s="922" customFormat="1" x14ac:dyDescent="0.25">
      <c r="A40" s="540" t="s">
        <v>7</v>
      </c>
      <c r="B40" s="547" t="s">
        <v>130</v>
      </c>
      <c r="C40" s="549"/>
      <c r="D40" s="542"/>
      <c r="E40" s="174"/>
      <c r="F40" s="589"/>
    </row>
    <row r="41" spans="1:6" s="922" customFormat="1" x14ac:dyDescent="0.25">
      <c r="A41" s="540"/>
      <c r="B41" s="539" t="s">
        <v>187</v>
      </c>
      <c r="C41" s="549">
        <v>2</v>
      </c>
      <c r="D41" s="544" t="s">
        <v>9</v>
      </c>
      <c r="E41" s="484"/>
      <c r="F41" s="589">
        <f>E41*$C41</f>
        <v>0</v>
      </c>
    </row>
    <row r="42" spans="1:6" s="922" customFormat="1" x14ac:dyDescent="0.25">
      <c r="A42" s="138"/>
      <c r="B42" s="539"/>
      <c r="C42" s="549"/>
      <c r="D42" s="544"/>
      <c r="E42" s="484"/>
      <c r="F42" s="589"/>
    </row>
    <row r="43" spans="1:6" s="922" customFormat="1" x14ac:dyDescent="0.25">
      <c r="A43" s="540"/>
      <c r="B43" s="539"/>
      <c r="C43" s="537"/>
      <c r="D43" s="544"/>
      <c r="E43" s="484"/>
      <c r="F43" s="589"/>
    </row>
    <row r="44" spans="1:6" s="922" customFormat="1" x14ac:dyDescent="0.25">
      <c r="A44" s="551"/>
      <c r="B44" s="552"/>
      <c r="C44" s="553"/>
      <c r="D44" s="553"/>
      <c r="E44" s="486"/>
      <c r="F44" s="601"/>
    </row>
    <row r="45" spans="1:6" s="922" customFormat="1" x14ac:dyDescent="0.25">
      <c r="A45" s="554"/>
      <c r="B45" s="555"/>
      <c r="C45" s="556"/>
      <c r="D45" s="556"/>
      <c r="E45" s="487"/>
      <c r="F45" s="602"/>
    </row>
    <row r="46" spans="1:6" s="922" customFormat="1" x14ac:dyDescent="0.25">
      <c r="A46" s="557"/>
      <c r="B46" s="558" t="s">
        <v>45</v>
      </c>
      <c r="C46" s="559"/>
      <c r="D46" s="559"/>
      <c r="E46" s="488"/>
      <c r="F46" s="603">
        <f>SUM(F5:F45)</f>
        <v>0</v>
      </c>
    </row>
    <row r="47" spans="1:6" s="922" customFormat="1" x14ac:dyDescent="0.25">
      <c r="A47" s="528"/>
      <c r="B47" s="529"/>
      <c r="C47" s="528"/>
      <c r="D47" s="528"/>
      <c r="E47" s="479"/>
      <c r="F47" s="595"/>
    </row>
    <row r="48" spans="1:6" s="922" customFormat="1" x14ac:dyDescent="0.25">
      <c r="A48" s="939" t="str">
        <f>A2</f>
        <v>BILL NO. 14:  SITE IRRIGATION INSTALLATIONS - MAISONETTES</v>
      </c>
      <c r="B48" s="530"/>
      <c r="C48" s="531"/>
      <c r="D48" s="532"/>
      <c r="E48" s="480"/>
      <c r="F48" s="596"/>
    </row>
    <row r="49" spans="1:6" s="922" customFormat="1" x14ac:dyDescent="0.25">
      <c r="A49" s="1028" t="s">
        <v>0</v>
      </c>
      <c r="B49" s="1030" t="s">
        <v>1</v>
      </c>
      <c r="C49" s="1032" t="s">
        <v>4</v>
      </c>
      <c r="D49" s="1034" t="s">
        <v>5</v>
      </c>
      <c r="E49" s="481" t="s">
        <v>2</v>
      </c>
      <c r="F49" s="597" t="s">
        <v>6</v>
      </c>
    </row>
    <row r="50" spans="1:6" s="922" customFormat="1" x14ac:dyDescent="0.25">
      <c r="A50" s="1029"/>
      <c r="B50" s="1031"/>
      <c r="C50" s="1033"/>
      <c r="D50" s="1035"/>
      <c r="E50" s="482" t="s">
        <v>3</v>
      </c>
      <c r="F50" s="598" t="s">
        <v>3</v>
      </c>
    </row>
    <row r="51" spans="1:6" s="922" customFormat="1" x14ac:dyDescent="0.25">
      <c r="A51" s="533"/>
      <c r="B51" s="534" t="s">
        <v>46</v>
      </c>
      <c r="C51" s="535"/>
      <c r="D51" s="536"/>
      <c r="E51" s="470"/>
      <c r="F51" s="599">
        <f>F46</f>
        <v>0</v>
      </c>
    </row>
    <row r="52" spans="1:6" s="922" customFormat="1" x14ac:dyDescent="0.25">
      <c r="A52" s="540"/>
      <c r="B52" s="140"/>
      <c r="C52" s="549"/>
      <c r="D52" s="544"/>
      <c r="E52" s="177"/>
      <c r="F52" s="589"/>
    </row>
    <row r="53" spans="1:6" s="922" customFormat="1" x14ac:dyDescent="0.25">
      <c r="A53" s="540"/>
      <c r="B53" s="139" t="s">
        <v>194</v>
      </c>
      <c r="C53" s="549"/>
      <c r="D53" s="544"/>
      <c r="E53" s="177"/>
      <c r="F53" s="589"/>
    </row>
    <row r="54" spans="1:6" s="922" customFormat="1" ht="75" x14ac:dyDescent="0.25">
      <c r="A54" s="995"/>
      <c r="B54" s="996" t="s">
        <v>195</v>
      </c>
      <c r="C54" s="997">
        <v>60</v>
      </c>
      <c r="D54" s="544" t="s">
        <v>9</v>
      </c>
      <c r="E54" s="484"/>
      <c r="F54" s="589">
        <f>E54*$C54</f>
        <v>0</v>
      </c>
    </row>
    <row r="55" spans="1:6" s="922" customFormat="1" x14ac:dyDescent="0.25">
      <c r="A55" s="540"/>
      <c r="B55" s="140"/>
      <c r="C55" s="549"/>
      <c r="D55" s="544"/>
      <c r="E55" s="177"/>
      <c r="F55" s="589"/>
    </row>
    <row r="56" spans="1:6" s="922" customFormat="1" x14ac:dyDescent="0.25">
      <c r="A56" s="971"/>
      <c r="B56" s="541" t="s">
        <v>132</v>
      </c>
      <c r="C56" s="972"/>
      <c r="D56" s="972"/>
      <c r="E56" s="933"/>
      <c r="F56" s="989"/>
    </row>
    <row r="57" spans="1:6" s="922" customFormat="1" ht="60" x14ac:dyDescent="0.25">
      <c r="A57" s="971" t="s">
        <v>84</v>
      </c>
      <c r="B57" s="973" t="s">
        <v>133</v>
      </c>
      <c r="C57" s="974">
        <f>C10+C11</f>
        <v>1016</v>
      </c>
      <c r="D57" s="974" t="s">
        <v>30</v>
      </c>
      <c r="E57" s="934"/>
      <c r="F57" s="990">
        <f>C57*E57</f>
        <v>0</v>
      </c>
    </row>
    <row r="58" spans="1:6" s="922" customFormat="1" x14ac:dyDescent="0.25">
      <c r="A58" s="971"/>
      <c r="B58" s="541" t="s">
        <v>134</v>
      </c>
      <c r="C58" s="972"/>
      <c r="D58" s="972"/>
      <c r="E58" s="933"/>
      <c r="F58" s="989"/>
    </row>
    <row r="59" spans="1:6" s="922" customFormat="1" ht="75" x14ac:dyDescent="0.25">
      <c r="A59" s="971" t="s">
        <v>96</v>
      </c>
      <c r="B59" s="973" t="s">
        <v>135</v>
      </c>
      <c r="C59" s="974">
        <v>16</v>
      </c>
      <c r="D59" s="974" t="s">
        <v>9</v>
      </c>
      <c r="E59" s="934"/>
      <c r="F59" s="990">
        <f>C59*E59</f>
        <v>0</v>
      </c>
    </row>
    <row r="60" spans="1:6" s="922" customFormat="1" x14ac:dyDescent="0.25">
      <c r="A60" s="517"/>
      <c r="B60" s="520"/>
      <c r="C60" s="519"/>
      <c r="D60" s="519"/>
      <c r="E60" s="470"/>
      <c r="F60" s="589"/>
    </row>
    <row r="61" spans="1:6" s="922" customFormat="1" x14ac:dyDescent="0.25">
      <c r="A61" s="517"/>
      <c r="B61" s="518" t="s">
        <v>82</v>
      </c>
      <c r="C61" s="535"/>
      <c r="D61" s="537"/>
      <c r="E61" s="483"/>
      <c r="F61" s="589"/>
    </row>
    <row r="62" spans="1:6" s="935" customFormat="1" ht="45" x14ac:dyDescent="0.25">
      <c r="A62" s="517" t="s">
        <v>119</v>
      </c>
      <c r="B62" s="550" t="s">
        <v>83</v>
      </c>
      <c r="C62" s="535">
        <v>1</v>
      </c>
      <c r="D62" s="537" t="s">
        <v>80</v>
      </c>
      <c r="E62" s="483"/>
      <c r="F62" s="589">
        <f>E62*$C62</f>
        <v>0</v>
      </c>
    </row>
    <row r="63" spans="1:6" s="935" customFormat="1" x14ac:dyDescent="0.25">
      <c r="A63" s="971"/>
      <c r="B63" s="973"/>
      <c r="C63" s="975"/>
      <c r="D63" s="975"/>
      <c r="E63" s="933"/>
      <c r="F63" s="989"/>
    </row>
    <row r="64" spans="1:6" s="935" customFormat="1" x14ac:dyDescent="0.25">
      <c r="A64" s="971"/>
      <c r="B64" s="973"/>
      <c r="C64" s="975"/>
      <c r="D64" s="975"/>
      <c r="E64" s="933"/>
      <c r="F64" s="989"/>
    </row>
    <row r="65" spans="1:6" s="935" customFormat="1" x14ac:dyDescent="0.25">
      <c r="A65" s="971"/>
      <c r="B65" s="973"/>
      <c r="C65" s="975"/>
      <c r="D65" s="975"/>
      <c r="E65" s="933"/>
      <c r="F65" s="989"/>
    </row>
    <row r="66" spans="1:6" s="935" customFormat="1" x14ac:dyDescent="0.25">
      <c r="A66" s="971"/>
      <c r="B66" s="973"/>
      <c r="C66" s="975"/>
      <c r="D66" s="975"/>
      <c r="E66" s="933"/>
      <c r="F66" s="989"/>
    </row>
    <row r="67" spans="1:6" s="935" customFormat="1" x14ac:dyDescent="0.25">
      <c r="A67" s="971"/>
      <c r="B67" s="973"/>
      <c r="C67" s="975"/>
      <c r="D67" s="975"/>
      <c r="E67" s="933"/>
      <c r="F67" s="989"/>
    </row>
    <row r="68" spans="1:6" s="935" customFormat="1" x14ac:dyDescent="0.25">
      <c r="A68" s="971"/>
      <c r="B68" s="973"/>
      <c r="C68" s="975"/>
      <c r="D68" s="975"/>
      <c r="E68" s="933"/>
      <c r="F68" s="989"/>
    </row>
    <row r="69" spans="1:6" s="935" customFormat="1" x14ac:dyDescent="0.25">
      <c r="A69" s="971"/>
      <c r="B69" s="973"/>
      <c r="C69" s="975"/>
      <c r="D69" s="975"/>
      <c r="E69" s="933"/>
      <c r="F69" s="989"/>
    </row>
    <row r="70" spans="1:6" s="935" customFormat="1" x14ac:dyDescent="0.25">
      <c r="A70" s="971"/>
      <c r="B70" s="973"/>
      <c r="C70" s="975"/>
      <c r="D70" s="975"/>
      <c r="E70" s="933"/>
      <c r="F70" s="989"/>
    </row>
    <row r="71" spans="1:6" s="935" customFormat="1" x14ac:dyDescent="0.25">
      <c r="A71" s="971"/>
      <c r="B71" s="973"/>
      <c r="C71" s="975"/>
      <c r="D71" s="975"/>
      <c r="E71" s="933"/>
      <c r="F71" s="989"/>
    </row>
    <row r="72" spans="1:6" s="935" customFormat="1" x14ac:dyDescent="0.25">
      <c r="A72" s="971"/>
      <c r="B72" s="973"/>
      <c r="C72" s="975"/>
      <c r="D72" s="975"/>
      <c r="E72" s="933"/>
      <c r="F72" s="989"/>
    </row>
    <row r="73" spans="1:6" s="935" customFormat="1" x14ac:dyDescent="0.25">
      <c r="A73" s="971"/>
      <c r="B73" s="973"/>
      <c r="C73" s="975"/>
      <c r="D73" s="975"/>
      <c r="E73" s="933"/>
      <c r="F73" s="989"/>
    </row>
    <row r="74" spans="1:6" s="935" customFormat="1" x14ac:dyDescent="0.25">
      <c r="A74" s="971"/>
      <c r="B74" s="973"/>
      <c r="C74" s="975"/>
      <c r="D74" s="975"/>
      <c r="E74" s="933"/>
      <c r="F74" s="989"/>
    </row>
    <row r="75" spans="1:6" s="935" customFormat="1" x14ac:dyDescent="0.25">
      <c r="A75" s="971"/>
      <c r="B75" s="973"/>
      <c r="C75" s="975"/>
      <c r="D75" s="975"/>
      <c r="E75" s="933"/>
      <c r="F75" s="989"/>
    </row>
    <row r="76" spans="1:6" s="935" customFormat="1" x14ac:dyDescent="0.25">
      <c r="A76" s="971"/>
      <c r="B76" s="973"/>
      <c r="C76" s="975"/>
      <c r="D76" s="975"/>
      <c r="E76" s="933"/>
      <c r="F76" s="989"/>
    </row>
    <row r="77" spans="1:6" s="935" customFormat="1" x14ac:dyDescent="0.25">
      <c r="A77" s="971"/>
      <c r="B77" s="973"/>
      <c r="C77" s="975"/>
      <c r="D77" s="975"/>
      <c r="E77" s="933"/>
      <c r="F77" s="989"/>
    </row>
    <row r="78" spans="1:6" s="935" customFormat="1" x14ac:dyDescent="0.25">
      <c r="A78" s="971"/>
      <c r="B78" s="973"/>
      <c r="C78" s="975"/>
      <c r="D78" s="975"/>
      <c r="E78" s="933"/>
      <c r="F78" s="989"/>
    </row>
    <row r="79" spans="1:6" s="935" customFormat="1" x14ac:dyDescent="0.25">
      <c r="A79" s="971"/>
      <c r="B79" s="973"/>
      <c r="C79" s="975"/>
      <c r="D79" s="975"/>
      <c r="E79" s="933"/>
      <c r="F79" s="989"/>
    </row>
    <row r="80" spans="1:6" s="935" customFormat="1" x14ac:dyDescent="0.25">
      <c r="A80" s="971"/>
      <c r="B80" s="973"/>
      <c r="C80" s="975"/>
      <c r="D80" s="975"/>
      <c r="E80" s="933"/>
      <c r="F80" s="989"/>
    </row>
    <row r="81" spans="1:6" s="935" customFormat="1" x14ac:dyDescent="0.25">
      <c r="A81" s="971"/>
      <c r="B81" s="973"/>
      <c r="C81" s="975"/>
      <c r="D81" s="975"/>
      <c r="E81" s="933"/>
      <c r="F81" s="989"/>
    </row>
    <row r="82" spans="1:6" s="935" customFormat="1" x14ac:dyDescent="0.25">
      <c r="A82" s="971"/>
      <c r="B82" s="973"/>
      <c r="C82" s="975"/>
      <c r="D82" s="975"/>
      <c r="E82" s="933"/>
      <c r="F82" s="989"/>
    </row>
    <row r="83" spans="1:6" s="935" customFormat="1" x14ac:dyDescent="0.25">
      <c r="A83" s="971"/>
      <c r="B83" s="973"/>
      <c r="C83" s="975"/>
      <c r="D83" s="975"/>
      <c r="E83" s="933"/>
      <c r="F83" s="989"/>
    </row>
    <row r="84" spans="1:6" s="935" customFormat="1" x14ac:dyDescent="0.25">
      <c r="A84" s="971"/>
      <c r="B84" s="973"/>
      <c r="C84" s="975"/>
      <c r="D84" s="975"/>
      <c r="E84" s="933"/>
      <c r="F84" s="989"/>
    </row>
    <row r="85" spans="1:6" s="922" customFormat="1" x14ac:dyDescent="0.25">
      <c r="A85" s="551"/>
      <c r="B85" s="552"/>
      <c r="C85" s="553"/>
      <c r="D85" s="553"/>
      <c r="E85" s="486"/>
      <c r="F85" s="601"/>
    </row>
    <row r="86" spans="1:6" s="922" customFormat="1" x14ac:dyDescent="0.25">
      <c r="A86" s="554"/>
      <c r="B86" s="555"/>
      <c r="C86" s="556"/>
      <c r="D86" s="556"/>
      <c r="E86" s="487"/>
      <c r="F86" s="602"/>
    </row>
    <row r="87" spans="1:6" s="922" customFormat="1" x14ac:dyDescent="0.25">
      <c r="A87" s="557"/>
      <c r="B87" s="378" t="s">
        <v>384</v>
      </c>
      <c r="C87" s="559"/>
      <c r="D87" s="559"/>
      <c r="E87" s="488"/>
      <c r="F87" s="603">
        <f>SUM(F51:F86)</f>
        <v>0</v>
      </c>
    </row>
  </sheetData>
  <sheetProtection algorithmName="SHA-512" hashValue="WKBAwiuoylcJirhIjhmIuSBPWJ3l9x6mNhiafrFgnTajhHTy9XcP11t23t95G33U110sdxsOsIuSU4idwDaRgA==" saltValue="0tMVX4mScuBn0IcWZS58KQ==" spinCount="100000" sheet="1" objects="1" scenarios="1"/>
  <mergeCells count="8">
    <mergeCell ref="A3:A4"/>
    <mergeCell ref="B3:B4"/>
    <mergeCell ref="C3:C4"/>
    <mergeCell ref="D3:D4"/>
    <mergeCell ref="A49:A50"/>
    <mergeCell ref="B49:B50"/>
    <mergeCell ref="C49:C50"/>
    <mergeCell ref="D49:D50"/>
  </mergeCells>
  <pageMargins left="0.45" right="0.45" top="0.99375000000000002" bottom="0.75" header="0.3" footer="0.3"/>
  <pageSetup paperSize="9" scale="90" firstPageNumber="75" orientation="portrait" useFirstPageNumber="1" r:id="rId1"/>
  <headerFooter>
    <oddHeader>&amp;C&amp;"Times New Roman,Bold"PROPOSED HOUSING SCHEME ON PLOT LR NO. KAJIADO/KITENGELA/6242 IN KITENGELA, KAJIADO COUNTY
BILL OF QUANTITIES FOR MECHANICAL SERVICES
SITE IRRIGATION INSTALLATIONS</oddHeader>
    <oddFooter>&amp;C&amp;"Times New Roman,Regular"E/&amp;P</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view="pageBreakPreview" topLeftCell="A84" zoomScaleNormal="100" zoomScaleSheetLayoutView="100" workbookViewId="0">
      <selection activeCell="E56" sqref="E56:E62"/>
    </sheetView>
  </sheetViews>
  <sheetFormatPr defaultRowHeight="15" x14ac:dyDescent="0.25"/>
  <cols>
    <col min="1" max="1" width="7.140625" style="153" customWidth="1"/>
    <col min="2" max="2" width="52.5703125" style="134" customWidth="1"/>
    <col min="3" max="3" width="6.5703125" style="137" bestFit="1" customWidth="1"/>
    <col min="4" max="4" width="7" style="154" bestFit="1" customWidth="1"/>
    <col min="5" max="5" width="15.85546875" style="132" bestFit="1" customWidth="1"/>
    <col min="6" max="6" width="15.85546875" style="163" customWidth="1"/>
    <col min="7" max="7" width="14" style="123" bestFit="1" customWidth="1"/>
    <col min="8" max="16384" width="9.140625" style="123"/>
  </cols>
  <sheetData>
    <row r="1" spans="1:6" s="922" customFormat="1" x14ac:dyDescent="0.25">
      <c r="A1" s="528"/>
      <c r="B1" s="529"/>
      <c r="C1" s="528"/>
      <c r="D1" s="528"/>
      <c r="E1" s="479"/>
      <c r="F1" s="595"/>
    </row>
    <row r="2" spans="1:6" s="922" customFormat="1" x14ac:dyDescent="0.25">
      <c r="A2" s="939" t="s">
        <v>352</v>
      </c>
      <c r="B2" s="530"/>
      <c r="C2" s="531"/>
      <c r="D2" s="532"/>
      <c r="E2" s="480"/>
      <c r="F2" s="596"/>
    </row>
    <row r="3" spans="1:6" s="922" customFormat="1" x14ac:dyDescent="0.25">
      <c r="A3" s="1028" t="s">
        <v>0</v>
      </c>
      <c r="B3" s="1030" t="s">
        <v>1</v>
      </c>
      <c r="C3" s="1032" t="s">
        <v>4</v>
      </c>
      <c r="D3" s="1034" t="s">
        <v>5</v>
      </c>
      <c r="E3" s="481" t="s">
        <v>2</v>
      </c>
      <c r="F3" s="597" t="s">
        <v>6</v>
      </c>
    </row>
    <row r="4" spans="1:6" s="922" customFormat="1" x14ac:dyDescent="0.25">
      <c r="A4" s="1029"/>
      <c r="B4" s="1031"/>
      <c r="C4" s="1033"/>
      <c r="D4" s="1035"/>
      <c r="E4" s="482" t="s">
        <v>3</v>
      </c>
      <c r="F4" s="598" t="s">
        <v>3</v>
      </c>
    </row>
    <row r="5" spans="1:6" s="922" customFormat="1" x14ac:dyDescent="0.25">
      <c r="A5" s="533"/>
      <c r="B5" s="534"/>
      <c r="C5" s="535"/>
      <c r="D5" s="536"/>
      <c r="E5" s="470"/>
      <c r="F5" s="599"/>
    </row>
    <row r="6" spans="1:6" s="922" customFormat="1" x14ac:dyDescent="0.25">
      <c r="A6" s="235" t="s">
        <v>59</v>
      </c>
      <c r="B6" s="534" t="s">
        <v>125</v>
      </c>
      <c r="C6" s="537"/>
      <c r="D6" s="538"/>
      <c r="E6" s="483"/>
      <c r="F6" s="600"/>
    </row>
    <row r="7" spans="1:6" s="922" customFormat="1" ht="105" x14ac:dyDescent="0.25">
      <c r="A7" s="533"/>
      <c r="B7" s="539" t="s">
        <v>145</v>
      </c>
      <c r="C7" s="537"/>
      <c r="D7" s="538"/>
      <c r="E7" s="484"/>
      <c r="F7" s="600"/>
    </row>
    <row r="8" spans="1:6" s="922" customFormat="1" ht="44.25" x14ac:dyDescent="0.25">
      <c r="A8" s="517"/>
      <c r="B8" s="539" t="s">
        <v>126</v>
      </c>
      <c r="C8" s="519"/>
      <c r="D8" s="519" t="s">
        <v>34</v>
      </c>
      <c r="E8" s="485"/>
      <c r="F8" s="600"/>
    </row>
    <row r="9" spans="1:6" s="922" customFormat="1" x14ac:dyDescent="0.25">
      <c r="A9" s="540" t="s">
        <v>8</v>
      </c>
      <c r="B9" s="541" t="s">
        <v>127</v>
      </c>
      <c r="C9" s="515"/>
      <c r="D9" s="542"/>
      <c r="E9" s="174"/>
      <c r="F9" s="600"/>
    </row>
    <row r="10" spans="1:6" s="922" customFormat="1" x14ac:dyDescent="0.25">
      <c r="A10" s="540"/>
      <c r="B10" s="539" t="s">
        <v>177</v>
      </c>
      <c r="C10" s="543">
        <v>60</v>
      </c>
      <c r="D10" s="544" t="s">
        <v>30</v>
      </c>
      <c r="E10" s="177"/>
      <c r="F10" s="589">
        <f>E10*C10</f>
        <v>0</v>
      </c>
    </row>
    <row r="11" spans="1:6" s="922" customFormat="1" x14ac:dyDescent="0.25">
      <c r="A11" s="540"/>
      <c r="B11" s="539" t="s">
        <v>85</v>
      </c>
      <c r="C11" s="543">
        <v>520</v>
      </c>
      <c r="D11" s="544" t="s">
        <v>30</v>
      </c>
      <c r="E11" s="177"/>
      <c r="F11" s="589">
        <f>E11*$C11</f>
        <v>0</v>
      </c>
    </row>
    <row r="12" spans="1:6" s="922" customFormat="1" x14ac:dyDescent="0.25">
      <c r="A12" s="545"/>
      <c r="B12" s="539"/>
      <c r="C12" s="543"/>
      <c r="D12" s="544"/>
      <c r="E12" s="177"/>
      <c r="F12" s="589"/>
    </row>
    <row r="13" spans="1:6" s="922" customFormat="1" x14ac:dyDescent="0.25">
      <c r="A13" s="545" t="s">
        <v>11</v>
      </c>
      <c r="B13" s="546" t="s">
        <v>33</v>
      </c>
      <c r="C13" s="543"/>
      <c r="D13" s="544"/>
      <c r="E13" s="177"/>
      <c r="F13" s="589"/>
    </row>
    <row r="14" spans="1:6" s="922" customFormat="1" x14ac:dyDescent="0.25">
      <c r="A14" s="540"/>
      <c r="B14" s="539" t="s">
        <v>179</v>
      </c>
      <c r="C14" s="543">
        <v>8</v>
      </c>
      <c r="D14" s="544" t="s">
        <v>9</v>
      </c>
      <c r="E14" s="177"/>
      <c r="F14" s="589">
        <f t="shared" ref="F14:F19" si="0">E14*$C14</f>
        <v>0</v>
      </c>
    </row>
    <row r="15" spans="1:6" s="922" customFormat="1" x14ac:dyDescent="0.25">
      <c r="A15" s="540"/>
      <c r="B15" s="539" t="s">
        <v>191</v>
      </c>
      <c r="C15" s="543">
        <v>32</v>
      </c>
      <c r="D15" s="544" t="s">
        <v>9</v>
      </c>
      <c r="E15" s="177"/>
      <c r="F15" s="589">
        <f t="shared" si="0"/>
        <v>0</v>
      </c>
    </row>
    <row r="16" spans="1:6" s="922" customFormat="1" x14ac:dyDescent="0.25">
      <c r="A16" s="540"/>
      <c r="B16" s="539"/>
      <c r="C16" s="543"/>
      <c r="D16" s="544"/>
      <c r="E16" s="177"/>
      <c r="F16" s="589"/>
    </row>
    <row r="17" spans="1:6" s="922" customFormat="1" x14ac:dyDescent="0.25">
      <c r="A17" s="545" t="s">
        <v>13</v>
      </c>
      <c r="B17" s="546" t="s">
        <v>36</v>
      </c>
      <c r="C17" s="543"/>
      <c r="D17" s="544"/>
      <c r="E17" s="177"/>
      <c r="F17" s="589"/>
    </row>
    <row r="18" spans="1:6" s="922" customFormat="1" x14ac:dyDescent="0.25">
      <c r="A18" s="540"/>
      <c r="B18" s="539" t="s">
        <v>180</v>
      </c>
      <c r="C18" s="543">
        <v>2</v>
      </c>
      <c r="D18" s="544" t="s">
        <v>9</v>
      </c>
      <c r="E18" s="177"/>
      <c r="F18" s="589">
        <f t="shared" si="0"/>
        <v>0</v>
      </c>
    </row>
    <row r="19" spans="1:6" s="922" customFormat="1" x14ac:dyDescent="0.25">
      <c r="A19" s="540"/>
      <c r="B19" s="539" t="s">
        <v>85</v>
      </c>
      <c r="C19" s="543">
        <v>15</v>
      </c>
      <c r="D19" s="544" t="s">
        <v>9</v>
      </c>
      <c r="E19" s="177"/>
      <c r="F19" s="589">
        <f t="shared" si="0"/>
        <v>0</v>
      </c>
    </row>
    <row r="20" spans="1:6" s="922" customFormat="1" x14ac:dyDescent="0.25">
      <c r="A20" s="540"/>
      <c r="B20" s="539"/>
      <c r="C20" s="537"/>
      <c r="D20" s="544"/>
      <c r="E20" s="484"/>
      <c r="F20" s="589"/>
    </row>
    <row r="21" spans="1:6" s="922" customFormat="1" x14ac:dyDescent="0.25">
      <c r="A21" s="540" t="s">
        <v>15</v>
      </c>
      <c r="B21" s="547" t="s">
        <v>38</v>
      </c>
      <c r="C21" s="543"/>
      <c r="D21" s="542"/>
      <c r="E21" s="174"/>
      <c r="F21" s="589"/>
    </row>
    <row r="22" spans="1:6" s="922" customFormat="1" x14ac:dyDescent="0.25">
      <c r="A22" s="540"/>
      <c r="B22" s="140" t="s">
        <v>181</v>
      </c>
      <c r="C22" s="537">
        <v>4</v>
      </c>
      <c r="D22" s="544" t="s">
        <v>9</v>
      </c>
      <c r="E22" s="177"/>
      <c r="F22" s="589">
        <f>E22*$C22</f>
        <v>0</v>
      </c>
    </row>
    <row r="23" spans="1:6" s="922" customFormat="1" x14ac:dyDescent="0.25">
      <c r="A23" s="540"/>
      <c r="B23" s="548"/>
      <c r="C23" s="537"/>
      <c r="D23" s="544"/>
      <c r="E23" s="177"/>
      <c r="F23" s="589"/>
    </row>
    <row r="24" spans="1:6" s="922" customFormat="1" x14ac:dyDescent="0.25">
      <c r="A24" s="540" t="s">
        <v>17</v>
      </c>
      <c r="B24" s="547" t="s">
        <v>43</v>
      </c>
      <c r="C24" s="549"/>
      <c r="D24" s="542"/>
      <c r="E24" s="177"/>
      <c r="F24" s="589"/>
    </row>
    <row r="25" spans="1:6" s="922" customFormat="1" x14ac:dyDescent="0.25">
      <c r="A25" s="540"/>
      <c r="B25" s="140" t="s">
        <v>182</v>
      </c>
      <c r="C25" s="537">
        <v>8</v>
      </c>
      <c r="D25" s="544" t="s">
        <v>9</v>
      </c>
      <c r="E25" s="177"/>
      <c r="F25" s="589">
        <f>E25*$C25</f>
        <v>0</v>
      </c>
    </row>
    <row r="26" spans="1:6" s="922" customFormat="1" x14ac:dyDescent="0.25">
      <c r="A26" s="540"/>
      <c r="B26" s="539" t="s">
        <v>191</v>
      </c>
      <c r="C26" s="537">
        <v>65</v>
      </c>
      <c r="D26" s="544" t="s">
        <v>9</v>
      </c>
      <c r="E26" s="484"/>
      <c r="F26" s="589">
        <f>E26*$C26</f>
        <v>0</v>
      </c>
    </row>
    <row r="27" spans="1:6" s="922" customFormat="1" x14ac:dyDescent="0.25">
      <c r="A27" s="540"/>
      <c r="B27" s="539"/>
      <c r="C27" s="537"/>
      <c r="D27" s="544"/>
      <c r="E27" s="484"/>
      <c r="F27" s="589"/>
    </row>
    <row r="28" spans="1:6" s="922" customFormat="1" x14ac:dyDescent="0.25">
      <c r="A28" s="138" t="s">
        <v>18</v>
      </c>
      <c r="B28" s="139" t="s">
        <v>47</v>
      </c>
      <c r="C28" s="549"/>
      <c r="D28" s="138"/>
      <c r="E28" s="177"/>
      <c r="F28" s="599"/>
    </row>
    <row r="29" spans="1:6" s="922" customFormat="1" x14ac:dyDescent="0.25">
      <c r="A29" s="138"/>
      <c r="B29" s="140" t="s">
        <v>185</v>
      </c>
      <c r="C29" s="537">
        <v>16</v>
      </c>
      <c r="D29" s="138" t="s">
        <v>9</v>
      </c>
      <c r="E29" s="177"/>
      <c r="F29" s="589">
        <f>E29*$C29</f>
        <v>0</v>
      </c>
    </row>
    <row r="30" spans="1:6" s="922" customFormat="1" x14ac:dyDescent="0.25">
      <c r="A30" s="138"/>
      <c r="B30" s="539" t="s">
        <v>191</v>
      </c>
      <c r="C30" s="537">
        <v>130</v>
      </c>
      <c r="D30" s="544" t="s">
        <v>9</v>
      </c>
      <c r="E30" s="177"/>
      <c r="F30" s="589">
        <f>E30*$C30</f>
        <v>0</v>
      </c>
    </row>
    <row r="31" spans="1:6" s="922" customFormat="1" x14ac:dyDescent="0.25">
      <c r="A31" s="138"/>
      <c r="B31" s="140"/>
      <c r="C31" s="549"/>
      <c r="D31" s="544"/>
      <c r="E31" s="177"/>
      <c r="F31" s="589"/>
    </row>
    <row r="32" spans="1:6" s="922" customFormat="1" x14ac:dyDescent="0.25">
      <c r="A32" s="138" t="s">
        <v>19</v>
      </c>
      <c r="B32" s="139" t="s">
        <v>51</v>
      </c>
      <c r="C32" s="549"/>
      <c r="D32" s="138"/>
      <c r="E32" s="177"/>
      <c r="F32" s="589"/>
    </row>
    <row r="33" spans="1:6" s="922" customFormat="1" x14ac:dyDescent="0.25">
      <c r="A33" s="138"/>
      <c r="B33" s="140" t="s">
        <v>186</v>
      </c>
      <c r="C33" s="537">
        <v>10</v>
      </c>
      <c r="D33" s="138" t="s">
        <v>9</v>
      </c>
      <c r="E33" s="177"/>
      <c r="F33" s="589">
        <f>E33*$C33</f>
        <v>0</v>
      </c>
    </row>
    <row r="34" spans="1:6" s="922" customFormat="1" x14ac:dyDescent="0.25">
      <c r="A34" s="138"/>
      <c r="B34" s="140" t="s">
        <v>191</v>
      </c>
      <c r="C34" s="537">
        <v>20</v>
      </c>
      <c r="D34" s="138" t="s">
        <v>9</v>
      </c>
      <c r="E34" s="177"/>
      <c r="F34" s="589">
        <f>E34*$C34</f>
        <v>0</v>
      </c>
    </row>
    <row r="35" spans="1:6" s="922" customFormat="1" x14ac:dyDescent="0.25">
      <c r="A35" s="138"/>
      <c r="B35" s="140"/>
      <c r="C35" s="549"/>
      <c r="D35" s="544"/>
      <c r="E35" s="484"/>
      <c r="F35" s="589"/>
    </row>
    <row r="36" spans="1:6" s="922" customFormat="1" x14ac:dyDescent="0.25">
      <c r="A36" s="540" t="s">
        <v>20</v>
      </c>
      <c r="B36" s="547" t="s">
        <v>53</v>
      </c>
      <c r="C36" s="549"/>
      <c r="D36" s="542"/>
      <c r="E36" s="174"/>
      <c r="F36" s="589"/>
    </row>
    <row r="37" spans="1:6" s="922" customFormat="1" x14ac:dyDescent="0.25">
      <c r="A37" s="540"/>
      <c r="B37" s="970" t="s">
        <v>131</v>
      </c>
      <c r="C37" s="549">
        <v>5</v>
      </c>
      <c r="D37" s="544" t="s">
        <v>9</v>
      </c>
      <c r="E37" s="484"/>
      <c r="F37" s="589">
        <f>E37*$C37</f>
        <v>0</v>
      </c>
    </row>
    <row r="38" spans="1:6" s="922" customFormat="1" x14ac:dyDescent="0.25">
      <c r="A38" s="540"/>
      <c r="B38" s="539" t="s">
        <v>178</v>
      </c>
      <c r="C38" s="549">
        <v>8</v>
      </c>
      <c r="D38" s="544" t="s">
        <v>9</v>
      </c>
      <c r="E38" s="484"/>
      <c r="F38" s="589">
        <f>E38*$C38</f>
        <v>0</v>
      </c>
    </row>
    <row r="39" spans="1:6" s="922" customFormat="1" x14ac:dyDescent="0.25">
      <c r="A39" s="540"/>
      <c r="B39" s="539"/>
      <c r="C39" s="549"/>
      <c r="D39" s="544"/>
      <c r="E39" s="484"/>
      <c r="F39" s="589"/>
    </row>
    <row r="40" spans="1:6" s="922" customFormat="1" x14ac:dyDescent="0.25">
      <c r="A40" s="540" t="s">
        <v>7</v>
      </c>
      <c r="B40" s="547" t="s">
        <v>130</v>
      </c>
      <c r="C40" s="549"/>
      <c r="D40" s="542"/>
      <c r="E40" s="174"/>
      <c r="F40" s="589"/>
    </row>
    <row r="41" spans="1:6" s="922" customFormat="1" x14ac:dyDescent="0.25">
      <c r="A41" s="540"/>
      <c r="B41" s="539" t="s">
        <v>187</v>
      </c>
      <c r="C41" s="549">
        <v>2</v>
      </c>
      <c r="D41" s="544" t="s">
        <v>9</v>
      </c>
      <c r="E41" s="484"/>
      <c r="F41" s="589">
        <f>E41*$C41</f>
        <v>0</v>
      </c>
    </row>
    <row r="42" spans="1:6" s="922" customFormat="1" x14ac:dyDescent="0.25">
      <c r="A42" s="138"/>
      <c r="B42" s="539"/>
      <c r="C42" s="549"/>
      <c r="D42" s="544"/>
      <c r="E42" s="484"/>
      <c r="F42" s="589"/>
    </row>
    <row r="43" spans="1:6" s="922" customFormat="1" x14ac:dyDescent="0.25">
      <c r="A43" s="540"/>
      <c r="B43" s="539"/>
      <c r="C43" s="537"/>
      <c r="D43" s="544"/>
      <c r="E43" s="484"/>
      <c r="F43" s="589"/>
    </row>
    <row r="44" spans="1:6" s="922" customFormat="1" x14ac:dyDescent="0.25">
      <c r="A44" s="551"/>
      <c r="B44" s="552"/>
      <c r="C44" s="553"/>
      <c r="D44" s="553"/>
      <c r="E44" s="486"/>
      <c r="F44" s="601"/>
    </row>
    <row r="45" spans="1:6" s="922" customFormat="1" x14ac:dyDescent="0.25">
      <c r="A45" s="554"/>
      <c r="B45" s="555"/>
      <c r="C45" s="556"/>
      <c r="D45" s="556"/>
      <c r="E45" s="487"/>
      <c r="F45" s="602"/>
    </row>
    <row r="46" spans="1:6" s="922" customFormat="1" x14ac:dyDescent="0.25">
      <c r="A46" s="557"/>
      <c r="B46" s="558" t="s">
        <v>45</v>
      </c>
      <c r="C46" s="559"/>
      <c r="D46" s="559"/>
      <c r="E46" s="488"/>
      <c r="F46" s="603">
        <f>SUM(F5:F45)</f>
        <v>0</v>
      </c>
    </row>
    <row r="47" spans="1:6" s="922" customFormat="1" x14ac:dyDescent="0.25">
      <c r="A47" s="528"/>
      <c r="B47" s="529"/>
      <c r="C47" s="528"/>
      <c r="D47" s="528"/>
      <c r="E47" s="479"/>
      <c r="F47" s="595"/>
    </row>
    <row r="48" spans="1:6" s="922" customFormat="1" x14ac:dyDescent="0.25">
      <c r="A48" s="939" t="str">
        <f>A2</f>
        <v>BILL NO. 14:  SITE IRRIGATION INSTALLATIONS - APARTMENTS</v>
      </c>
      <c r="B48" s="530"/>
      <c r="C48" s="531"/>
      <c r="D48" s="532"/>
      <c r="E48" s="480"/>
      <c r="F48" s="596"/>
    </row>
    <row r="49" spans="1:6" s="922" customFormat="1" x14ac:dyDescent="0.25">
      <c r="A49" s="1028" t="s">
        <v>0</v>
      </c>
      <c r="B49" s="1030" t="s">
        <v>1</v>
      </c>
      <c r="C49" s="1032" t="s">
        <v>4</v>
      </c>
      <c r="D49" s="1034" t="s">
        <v>5</v>
      </c>
      <c r="E49" s="481" t="s">
        <v>2</v>
      </c>
      <c r="F49" s="597" t="s">
        <v>6</v>
      </c>
    </row>
    <row r="50" spans="1:6" s="922" customFormat="1" x14ac:dyDescent="0.25">
      <c r="A50" s="1029"/>
      <c r="B50" s="1031"/>
      <c r="C50" s="1033"/>
      <c r="D50" s="1035"/>
      <c r="E50" s="482" t="s">
        <v>3</v>
      </c>
      <c r="F50" s="598" t="s">
        <v>3</v>
      </c>
    </row>
    <row r="51" spans="1:6" s="922" customFormat="1" x14ac:dyDescent="0.25">
      <c r="A51" s="533"/>
      <c r="B51" s="534" t="s">
        <v>46</v>
      </c>
      <c r="C51" s="535"/>
      <c r="D51" s="536"/>
      <c r="E51" s="470"/>
      <c r="F51" s="599">
        <f>F46</f>
        <v>0</v>
      </c>
    </row>
    <row r="52" spans="1:6" s="922" customFormat="1" x14ac:dyDescent="0.25">
      <c r="A52" s="540"/>
      <c r="B52" s="140"/>
      <c r="C52" s="549"/>
      <c r="D52" s="544"/>
      <c r="E52" s="177"/>
      <c r="F52" s="589"/>
    </row>
    <row r="53" spans="1:6" s="922" customFormat="1" x14ac:dyDescent="0.25">
      <c r="A53" s="540"/>
      <c r="B53" s="139" t="s">
        <v>194</v>
      </c>
      <c r="C53" s="549"/>
      <c r="D53" s="544"/>
      <c r="E53" s="177"/>
      <c r="F53" s="589"/>
    </row>
    <row r="54" spans="1:6" s="922" customFormat="1" ht="75" x14ac:dyDescent="0.25">
      <c r="A54" s="995"/>
      <c r="B54" s="996" t="s">
        <v>195</v>
      </c>
      <c r="C54" s="997">
        <v>5</v>
      </c>
      <c r="D54" s="544" t="s">
        <v>9</v>
      </c>
      <c r="E54" s="484"/>
      <c r="F54" s="589">
        <f>E54*$C54</f>
        <v>0</v>
      </c>
    </row>
    <row r="55" spans="1:6" s="922" customFormat="1" x14ac:dyDescent="0.25">
      <c r="A55" s="540"/>
      <c r="B55" s="140"/>
      <c r="C55" s="549"/>
      <c r="D55" s="544"/>
      <c r="E55" s="177"/>
      <c r="F55" s="589"/>
    </row>
    <row r="56" spans="1:6" s="922" customFormat="1" x14ac:dyDescent="0.25">
      <c r="A56" s="971"/>
      <c r="B56" s="541" t="s">
        <v>132</v>
      </c>
      <c r="C56" s="972"/>
      <c r="D56" s="972"/>
      <c r="E56" s="933"/>
      <c r="F56" s="989"/>
    </row>
    <row r="57" spans="1:6" s="922" customFormat="1" ht="60" x14ac:dyDescent="0.25">
      <c r="A57" s="971" t="s">
        <v>84</v>
      </c>
      <c r="B57" s="973" t="s">
        <v>133</v>
      </c>
      <c r="C57" s="974">
        <f>C10+C11</f>
        <v>580</v>
      </c>
      <c r="D57" s="974" t="s">
        <v>30</v>
      </c>
      <c r="E57" s="934"/>
      <c r="F57" s="990">
        <f>C57*E57</f>
        <v>0</v>
      </c>
    </row>
    <row r="58" spans="1:6" s="922" customFormat="1" x14ac:dyDescent="0.25">
      <c r="A58" s="971"/>
      <c r="B58" s="541" t="s">
        <v>134</v>
      </c>
      <c r="C58" s="972"/>
      <c r="D58" s="972"/>
      <c r="E58" s="933"/>
      <c r="F58" s="989"/>
    </row>
    <row r="59" spans="1:6" s="922" customFormat="1" ht="75" x14ac:dyDescent="0.25">
      <c r="A59" s="971" t="s">
        <v>96</v>
      </c>
      <c r="B59" s="973" t="s">
        <v>135</v>
      </c>
      <c r="C59" s="974">
        <v>20</v>
      </c>
      <c r="D59" s="974" t="s">
        <v>9</v>
      </c>
      <c r="E59" s="934"/>
      <c r="F59" s="990">
        <f>C59*E59</f>
        <v>0</v>
      </c>
    </row>
    <row r="60" spans="1:6" s="922" customFormat="1" x14ac:dyDescent="0.25">
      <c r="A60" s="517"/>
      <c r="B60" s="520"/>
      <c r="C60" s="519"/>
      <c r="D60" s="519"/>
      <c r="E60" s="470"/>
      <c r="F60" s="589"/>
    </row>
    <row r="61" spans="1:6" s="922" customFormat="1" x14ac:dyDescent="0.25">
      <c r="A61" s="517"/>
      <c r="B61" s="518" t="s">
        <v>82</v>
      </c>
      <c r="C61" s="535"/>
      <c r="D61" s="537"/>
      <c r="E61" s="483"/>
      <c r="F61" s="589"/>
    </row>
    <row r="62" spans="1:6" s="935" customFormat="1" ht="45" x14ac:dyDescent="0.25">
      <c r="A62" s="517" t="s">
        <v>119</v>
      </c>
      <c r="B62" s="550" t="s">
        <v>83</v>
      </c>
      <c r="C62" s="535">
        <v>1</v>
      </c>
      <c r="D62" s="537" t="s">
        <v>80</v>
      </c>
      <c r="E62" s="483"/>
      <c r="F62" s="589">
        <f>E62*$C62</f>
        <v>0</v>
      </c>
    </row>
    <row r="63" spans="1:6" s="935" customFormat="1" x14ac:dyDescent="0.25">
      <c r="A63" s="971"/>
      <c r="B63" s="973"/>
      <c r="C63" s="975"/>
      <c r="D63" s="975"/>
      <c r="E63" s="933"/>
      <c r="F63" s="989"/>
    </row>
    <row r="64" spans="1:6" s="935" customFormat="1" x14ac:dyDescent="0.25">
      <c r="A64" s="971"/>
      <c r="B64" s="973"/>
      <c r="C64" s="975"/>
      <c r="D64" s="975"/>
      <c r="E64" s="933"/>
      <c r="F64" s="989"/>
    </row>
    <row r="65" spans="1:6" s="935" customFormat="1" x14ac:dyDescent="0.25">
      <c r="A65" s="971"/>
      <c r="B65" s="973"/>
      <c r="C65" s="975"/>
      <c r="D65" s="975"/>
      <c r="E65" s="933"/>
      <c r="F65" s="989"/>
    </row>
    <row r="66" spans="1:6" s="935" customFormat="1" x14ac:dyDescent="0.25">
      <c r="A66" s="971"/>
      <c r="B66" s="973"/>
      <c r="C66" s="975"/>
      <c r="D66" s="975"/>
      <c r="E66" s="933"/>
      <c r="F66" s="989"/>
    </row>
    <row r="67" spans="1:6" s="935" customFormat="1" x14ac:dyDescent="0.25">
      <c r="A67" s="971"/>
      <c r="B67" s="973"/>
      <c r="C67" s="975"/>
      <c r="D67" s="975"/>
      <c r="E67" s="933"/>
      <c r="F67" s="989"/>
    </row>
    <row r="68" spans="1:6" s="935" customFormat="1" x14ac:dyDescent="0.25">
      <c r="A68" s="971"/>
      <c r="B68" s="973"/>
      <c r="C68" s="975"/>
      <c r="D68" s="975"/>
      <c r="E68" s="933"/>
      <c r="F68" s="989"/>
    </row>
    <row r="69" spans="1:6" s="935" customFormat="1" x14ac:dyDescent="0.25">
      <c r="A69" s="971"/>
      <c r="B69" s="973"/>
      <c r="C69" s="975"/>
      <c r="D69" s="975"/>
      <c r="E69" s="933"/>
      <c r="F69" s="989"/>
    </row>
    <row r="70" spans="1:6" s="935" customFormat="1" x14ac:dyDescent="0.25">
      <c r="A70" s="971"/>
      <c r="B70" s="973"/>
      <c r="C70" s="975"/>
      <c r="D70" s="975"/>
      <c r="E70" s="933"/>
      <c r="F70" s="989"/>
    </row>
    <row r="71" spans="1:6" s="935" customFormat="1" x14ac:dyDescent="0.25">
      <c r="A71" s="971"/>
      <c r="B71" s="973"/>
      <c r="C71" s="975"/>
      <c r="D71" s="975"/>
      <c r="E71" s="933"/>
      <c r="F71" s="989"/>
    </row>
    <row r="72" spans="1:6" s="935" customFormat="1" x14ac:dyDescent="0.25">
      <c r="A72" s="971"/>
      <c r="B72" s="973"/>
      <c r="C72" s="975"/>
      <c r="D72" s="975"/>
      <c r="E72" s="933"/>
      <c r="F72" s="989"/>
    </row>
    <row r="73" spans="1:6" s="935" customFormat="1" x14ac:dyDescent="0.25">
      <c r="A73" s="971"/>
      <c r="B73" s="973"/>
      <c r="C73" s="975"/>
      <c r="D73" s="975"/>
      <c r="E73" s="933"/>
      <c r="F73" s="989"/>
    </row>
    <row r="74" spans="1:6" s="935" customFormat="1" x14ac:dyDescent="0.25">
      <c r="A74" s="971"/>
      <c r="B74" s="973"/>
      <c r="C74" s="975"/>
      <c r="D74" s="975"/>
      <c r="E74" s="933"/>
      <c r="F74" s="989"/>
    </row>
    <row r="75" spans="1:6" s="935" customFormat="1" x14ac:dyDescent="0.25">
      <c r="A75" s="971"/>
      <c r="B75" s="973"/>
      <c r="C75" s="975"/>
      <c r="D75" s="975"/>
      <c r="E75" s="933"/>
      <c r="F75" s="989"/>
    </row>
    <row r="76" spans="1:6" s="935" customFormat="1" x14ac:dyDescent="0.25">
      <c r="A76" s="971"/>
      <c r="B76" s="973"/>
      <c r="C76" s="975"/>
      <c r="D76" s="975"/>
      <c r="E76" s="933"/>
      <c r="F76" s="989"/>
    </row>
    <row r="77" spans="1:6" s="935" customFormat="1" x14ac:dyDescent="0.25">
      <c r="A77" s="971"/>
      <c r="B77" s="973"/>
      <c r="C77" s="975"/>
      <c r="D77" s="975"/>
      <c r="E77" s="933"/>
      <c r="F77" s="989"/>
    </row>
    <row r="78" spans="1:6" s="935" customFormat="1" x14ac:dyDescent="0.25">
      <c r="A78" s="971"/>
      <c r="B78" s="973"/>
      <c r="C78" s="975"/>
      <c r="D78" s="975"/>
      <c r="E78" s="933"/>
      <c r="F78" s="989"/>
    </row>
    <row r="79" spans="1:6" s="935" customFormat="1" x14ac:dyDescent="0.25">
      <c r="A79" s="971"/>
      <c r="B79" s="973"/>
      <c r="C79" s="975"/>
      <c r="D79" s="975"/>
      <c r="E79" s="933"/>
      <c r="F79" s="989"/>
    </row>
    <row r="80" spans="1:6" s="935" customFormat="1" x14ac:dyDescent="0.25">
      <c r="A80" s="971"/>
      <c r="B80" s="973"/>
      <c r="C80" s="975"/>
      <c r="D80" s="975"/>
      <c r="E80" s="933"/>
      <c r="F80" s="989"/>
    </row>
    <row r="81" spans="1:6" s="935" customFormat="1" x14ac:dyDescent="0.25">
      <c r="A81" s="971"/>
      <c r="B81" s="973"/>
      <c r="C81" s="975"/>
      <c r="D81" s="975"/>
      <c r="E81" s="933"/>
      <c r="F81" s="989"/>
    </row>
    <row r="82" spans="1:6" s="935" customFormat="1" x14ac:dyDescent="0.25">
      <c r="A82" s="971"/>
      <c r="B82" s="973"/>
      <c r="C82" s="975"/>
      <c r="D82" s="975"/>
      <c r="E82" s="933"/>
      <c r="F82" s="989"/>
    </row>
    <row r="83" spans="1:6" s="935" customFormat="1" x14ac:dyDescent="0.25">
      <c r="A83" s="971"/>
      <c r="B83" s="973"/>
      <c r="C83" s="975"/>
      <c r="D83" s="975"/>
      <c r="E83" s="933"/>
      <c r="F83" s="989"/>
    </row>
    <row r="84" spans="1:6" s="935" customFormat="1" x14ac:dyDescent="0.25">
      <c r="A84" s="971"/>
      <c r="B84" s="973"/>
      <c r="C84" s="975"/>
      <c r="D84" s="975"/>
      <c r="E84" s="933"/>
      <c r="F84" s="989"/>
    </row>
    <row r="85" spans="1:6" s="922" customFormat="1" x14ac:dyDescent="0.25">
      <c r="A85" s="551"/>
      <c r="B85" s="552"/>
      <c r="C85" s="553"/>
      <c r="D85" s="553"/>
      <c r="E85" s="486"/>
      <c r="F85" s="601"/>
    </row>
    <row r="86" spans="1:6" s="922" customFormat="1" x14ac:dyDescent="0.25">
      <c r="A86" s="554"/>
      <c r="B86" s="555"/>
      <c r="C86" s="556"/>
      <c r="D86" s="556"/>
      <c r="E86" s="487"/>
      <c r="F86" s="602"/>
    </row>
    <row r="87" spans="1:6" s="922" customFormat="1" x14ac:dyDescent="0.25">
      <c r="A87" s="557"/>
      <c r="B87" s="378" t="s">
        <v>306</v>
      </c>
      <c r="C87" s="559"/>
      <c r="D87" s="559"/>
      <c r="E87" s="488"/>
      <c r="F87" s="603">
        <f>SUM(F51:F86)</f>
        <v>0</v>
      </c>
    </row>
  </sheetData>
  <sheetProtection algorithmName="SHA-512" hashValue="Z6cGekdOgdJPz86lQsW23tp0nM129VX/Bgw7BVwqEL8vrQqn22UPPFABhS4U0/j0+MY+THafE86HMt5BUUsrgQ==" saltValue="VuaXveR9NjuFyvilgnna5w==" spinCount="100000" sheet="1" objects="1" scenarios="1"/>
  <mergeCells count="8">
    <mergeCell ref="A3:A4"/>
    <mergeCell ref="B3:B4"/>
    <mergeCell ref="C3:C4"/>
    <mergeCell ref="D3:D4"/>
    <mergeCell ref="A49:A50"/>
    <mergeCell ref="B49:B50"/>
    <mergeCell ref="C49:C50"/>
    <mergeCell ref="D49:D50"/>
  </mergeCells>
  <pageMargins left="0.421875" right="0.36562499999999998" top="0.99375000000000002" bottom="0.75" header="0.3" footer="0.3"/>
  <pageSetup paperSize="9" scale="90" firstPageNumber="77" orientation="portrait" useFirstPageNumber="1" r:id="rId1"/>
  <headerFooter>
    <oddHeader>&amp;C&amp;"Times New Roman,Bold"PROPOSED HOUSING SCHEME ON PLOT LR NO. KAJIADO/KITENGELA/6242 IN KITENGELA, KAJIADO COUNTY
BILL OF QUANTITIES FOR MECHANICAL SERVICES
SITE IRRIGATION INSTALLATIONS</oddHeader>
    <oddFooter>&amp;C&amp;"Times New Roman,Regular"E/&amp;P</oddFooter>
  </headerFooter>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BreakPreview" topLeftCell="A22" zoomScaleNormal="100" zoomScaleSheetLayoutView="100" workbookViewId="0">
      <selection activeCell="K33" sqref="K33"/>
    </sheetView>
  </sheetViews>
  <sheetFormatPr defaultRowHeight="15" x14ac:dyDescent="0.25"/>
  <cols>
    <col min="1" max="1" width="7.140625" style="21" customWidth="1"/>
    <col min="2" max="2" width="52.5703125" style="20" customWidth="1"/>
    <col min="3" max="3" width="6" style="11" bestFit="1" customWidth="1"/>
    <col min="4" max="4" width="7" style="12" bestFit="1" customWidth="1"/>
    <col min="5" max="5" width="12.7109375" style="3" bestFit="1" customWidth="1"/>
    <col min="6" max="6" width="15.85546875" style="3" customWidth="1"/>
    <col min="7" max="16384" width="9.140625" style="13"/>
  </cols>
  <sheetData>
    <row r="1" spans="1:6" x14ac:dyDescent="0.25">
      <c r="A1" s="15"/>
      <c r="B1" s="16"/>
      <c r="C1" s="17"/>
      <c r="D1" s="14"/>
      <c r="E1" s="18"/>
      <c r="F1" s="19"/>
    </row>
    <row r="2" spans="1:6" x14ac:dyDescent="0.25">
      <c r="A2" s="5"/>
      <c r="B2" s="6" t="s">
        <v>93</v>
      </c>
      <c r="C2" s="1"/>
      <c r="D2" s="2"/>
      <c r="E2" s="10"/>
    </row>
    <row r="3" spans="1:6" x14ac:dyDescent="0.25">
      <c r="A3" s="7"/>
      <c r="B3" s="6"/>
      <c r="C3" s="1"/>
      <c r="D3" s="2"/>
      <c r="E3" s="10"/>
    </row>
    <row r="4" spans="1:6" x14ac:dyDescent="0.25">
      <c r="A4" s="22" t="s">
        <v>80</v>
      </c>
      <c r="B4" s="8" t="s">
        <v>1</v>
      </c>
      <c r="C4" s="8"/>
      <c r="D4" s="8"/>
      <c r="E4" s="8"/>
      <c r="F4" s="23" t="s">
        <v>6</v>
      </c>
    </row>
    <row r="5" spans="1:6" x14ac:dyDescent="0.25">
      <c r="A5" s="24"/>
      <c r="B5" s="9"/>
      <c r="C5" s="9"/>
      <c r="D5" s="9"/>
      <c r="E5" s="9"/>
      <c r="F5" s="25" t="s">
        <v>115</v>
      </c>
    </row>
    <row r="6" spans="1:6" x14ac:dyDescent="0.25">
      <c r="A6" s="26"/>
      <c r="B6" s="27"/>
      <c r="C6" s="28"/>
      <c r="D6" s="29"/>
      <c r="E6" s="30"/>
      <c r="F6" s="31"/>
    </row>
    <row r="7" spans="1:6" x14ac:dyDescent="0.25">
      <c r="A7" s="32"/>
      <c r="B7" s="33" t="s">
        <v>351</v>
      </c>
      <c r="C7" s="28"/>
      <c r="D7" s="27"/>
      <c r="E7" s="34"/>
      <c r="F7" s="31"/>
    </row>
    <row r="8" spans="1:6" x14ac:dyDescent="0.25">
      <c r="A8" s="35"/>
      <c r="B8" s="36"/>
      <c r="C8" s="28"/>
      <c r="D8" s="27"/>
      <c r="E8" s="34"/>
      <c r="F8" s="31"/>
    </row>
    <row r="9" spans="1:6" x14ac:dyDescent="0.25">
      <c r="A9" s="4" t="s">
        <v>7</v>
      </c>
      <c r="B9" s="36" t="s">
        <v>330</v>
      </c>
      <c r="C9" s="28"/>
      <c r="D9" s="27"/>
      <c r="E9" s="34"/>
      <c r="F9" s="31">
        <f>'irrigation common'!F215</f>
        <v>0</v>
      </c>
    </row>
    <row r="10" spans="1:6" x14ac:dyDescent="0.25">
      <c r="A10" s="35"/>
      <c r="B10" s="36"/>
      <c r="C10" s="28"/>
      <c r="D10" s="27"/>
      <c r="E10" s="34"/>
      <c r="F10" s="31"/>
    </row>
    <row r="11" spans="1:6" x14ac:dyDescent="0.25">
      <c r="A11" s="4" t="s">
        <v>23</v>
      </c>
      <c r="B11" s="36" t="s">
        <v>331</v>
      </c>
      <c r="C11" s="28"/>
      <c r="D11" s="27"/>
      <c r="E11" s="34"/>
      <c r="F11" s="31">
        <f>'irrigation maissionettes'!F87</f>
        <v>0</v>
      </c>
    </row>
    <row r="12" spans="1:6" x14ac:dyDescent="0.25">
      <c r="A12" s="35"/>
      <c r="B12" s="36"/>
      <c r="C12" s="28"/>
      <c r="D12" s="27"/>
      <c r="E12" s="34"/>
      <c r="F12" s="31"/>
    </row>
    <row r="13" spans="1:6" x14ac:dyDescent="0.25">
      <c r="A13" s="4" t="s">
        <v>59</v>
      </c>
      <c r="B13" s="36" t="s">
        <v>332</v>
      </c>
      <c r="C13" s="28"/>
      <c r="D13" s="27"/>
      <c r="E13" s="34"/>
      <c r="F13" s="31">
        <f>'irrigation apartments'!F87</f>
        <v>0</v>
      </c>
    </row>
    <row r="14" spans="1:6" x14ac:dyDescent="0.25">
      <c r="A14" s="35"/>
      <c r="B14" s="36"/>
      <c r="C14" s="28"/>
      <c r="D14" s="27"/>
      <c r="E14" s="34"/>
      <c r="F14" s="31"/>
    </row>
    <row r="15" spans="1:6" x14ac:dyDescent="0.25">
      <c r="A15" s="4"/>
      <c r="B15" s="36"/>
      <c r="C15" s="28"/>
      <c r="D15" s="27"/>
      <c r="E15" s="34"/>
      <c r="F15" s="31"/>
    </row>
    <row r="16" spans="1:6" x14ac:dyDescent="0.25">
      <c r="A16" s="35"/>
      <c r="B16" s="36"/>
      <c r="C16" s="28"/>
      <c r="D16" s="27"/>
      <c r="E16" s="34"/>
      <c r="F16" s="37"/>
    </row>
    <row r="17" spans="1:6" x14ac:dyDescent="0.25">
      <c r="A17" s="35"/>
      <c r="B17" s="36"/>
      <c r="C17" s="28"/>
      <c r="D17" s="27"/>
      <c r="E17" s="34"/>
      <c r="F17" s="37"/>
    </row>
    <row r="18" spans="1:6" x14ac:dyDescent="0.25">
      <c r="A18" s="35"/>
      <c r="B18" s="36"/>
      <c r="C18" s="28"/>
      <c r="D18" s="27"/>
      <c r="E18" s="34"/>
      <c r="F18" s="31"/>
    </row>
    <row r="19" spans="1:6" x14ac:dyDescent="0.25">
      <c r="A19" s="35"/>
      <c r="B19" s="36"/>
      <c r="C19" s="28"/>
      <c r="D19" s="27"/>
      <c r="E19" s="34"/>
      <c r="F19" s="31"/>
    </row>
    <row r="20" spans="1:6" x14ac:dyDescent="0.25">
      <c r="A20" s="35"/>
      <c r="B20" s="36"/>
      <c r="C20" s="28"/>
      <c r="D20" s="27"/>
      <c r="E20" s="34"/>
      <c r="F20" s="31"/>
    </row>
    <row r="21" spans="1:6" x14ac:dyDescent="0.25">
      <c r="A21" s="35"/>
      <c r="B21" s="36"/>
      <c r="C21" s="28"/>
      <c r="D21" s="27"/>
      <c r="E21" s="34"/>
      <c r="F21" s="31"/>
    </row>
    <row r="22" spans="1:6" x14ac:dyDescent="0.25">
      <c r="A22" s="35"/>
      <c r="B22" s="36"/>
      <c r="C22" s="28"/>
      <c r="D22" s="27"/>
      <c r="E22" s="34"/>
      <c r="F22" s="31"/>
    </row>
    <row r="23" spans="1:6" x14ac:dyDescent="0.25">
      <c r="A23" s="35"/>
      <c r="B23" s="36"/>
      <c r="C23" s="28"/>
      <c r="D23" s="27"/>
      <c r="E23" s="34"/>
      <c r="F23" s="31"/>
    </row>
    <row r="24" spans="1:6" x14ac:dyDescent="0.25">
      <c r="A24" s="35"/>
      <c r="B24" s="36"/>
      <c r="C24" s="28"/>
      <c r="D24" s="27"/>
      <c r="E24" s="34"/>
      <c r="F24" s="31"/>
    </row>
    <row r="25" spans="1:6" x14ac:dyDescent="0.25">
      <c r="A25" s="35"/>
      <c r="B25" s="36"/>
      <c r="C25" s="28"/>
      <c r="D25" s="27"/>
      <c r="E25" s="34"/>
      <c r="F25" s="31"/>
    </row>
    <row r="26" spans="1:6" x14ac:dyDescent="0.25">
      <c r="A26" s="35"/>
      <c r="B26" s="36"/>
      <c r="C26" s="28"/>
      <c r="D26" s="27"/>
      <c r="E26" s="34"/>
      <c r="F26" s="31"/>
    </row>
    <row r="27" spans="1:6" x14ac:dyDescent="0.25">
      <c r="A27" s="35"/>
      <c r="B27" s="36"/>
      <c r="C27" s="28"/>
      <c r="D27" s="27"/>
      <c r="E27" s="34"/>
      <c r="F27" s="31"/>
    </row>
    <row r="28" spans="1:6" x14ac:dyDescent="0.25">
      <c r="A28" s="35"/>
      <c r="B28" s="36"/>
      <c r="C28" s="28"/>
      <c r="D28" s="27"/>
      <c r="E28" s="34"/>
      <c r="F28" s="31"/>
    </row>
    <row r="29" spans="1:6" x14ac:dyDescent="0.25">
      <c r="A29" s="35"/>
      <c r="B29" s="36"/>
      <c r="C29" s="28"/>
      <c r="D29" s="27"/>
      <c r="E29" s="34"/>
      <c r="F29" s="31"/>
    </row>
    <row r="30" spans="1:6" x14ac:dyDescent="0.25">
      <c r="A30" s="35"/>
      <c r="B30" s="36"/>
      <c r="C30" s="28"/>
      <c r="D30" s="27"/>
      <c r="E30" s="34"/>
      <c r="F30" s="31"/>
    </row>
    <row r="31" spans="1:6" x14ac:dyDescent="0.25">
      <c r="A31" s="35"/>
      <c r="B31" s="36"/>
      <c r="C31" s="28"/>
      <c r="D31" s="27"/>
      <c r="E31" s="34"/>
      <c r="F31" s="31"/>
    </row>
    <row r="32" spans="1:6" x14ac:dyDescent="0.25">
      <c r="A32" s="35"/>
      <c r="B32" s="36"/>
      <c r="C32" s="28"/>
      <c r="D32" s="27"/>
      <c r="E32" s="34"/>
      <c r="F32" s="31"/>
    </row>
    <row r="33" spans="1:6" x14ac:dyDescent="0.25">
      <c r="A33" s="35"/>
      <c r="B33" s="36"/>
      <c r="C33" s="28"/>
      <c r="D33" s="27"/>
      <c r="E33" s="34"/>
      <c r="F33" s="31"/>
    </row>
    <row r="34" spans="1:6" x14ac:dyDescent="0.25">
      <c r="A34" s="35"/>
      <c r="B34" s="36"/>
      <c r="C34" s="28"/>
      <c r="D34" s="27"/>
      <c r="E34" s="34"/>
      <c r="F34" s="31"/>
    </row>
    <row r="35" spans="1:6" x14ac:dyDescent="0.25">
      <c r="A35" s="35"/>
      <c r="B35" s="36"/>
      <c r="C35" s="28"/>
      <c r="D35" s="27"/>
      <c r="E35" s="34"/>
      <c r="F35" s="31"/>
    </row>
    <row r="36" spans="1:6" x14ac:dyDescent="0.25">
      <c r="A36" s="35"/>
      <c r="B36" s="36"/>
      <c r="C36" s="28"/>
      <c r="D36" s="27"/>
      <c r="E36" s="34"/>
      <c r="F36" s="31"/>
    </row>
    <row r="37" spans="1:6" x14ac:dyDescent="0.25">
      <c r="A37" s="35"/>
      <c r="B37" s="36"/>
      <c r="C37" s="28"/>
      <c r="D37" s="27"/>
      <c r="E37" s="34"/>
      <c r="F37" s="31"/>
    </row>
    <row r="38" spans="1:6" x14ac:dyDescent="0.25">
      <c r="A38" s="35"/>
      <c r="B38" s="36"/>
      <c r="C38" s="28"/>
      <c r="D38" s="27"/>
      <c r="E38" s="34"/>
      <c r="F38" s="31"/>
    </row>
    <row r="39" spans="1:6" x14ac:dyDescent="0.25">
      <c r="A39" s="35"/>
      <c r="B39" s="36"/>
      <c r="C39" s="28"/>
      <c r="D39" s="27"/>
      <c r="E39" s="34"/>
      <c r="F39" s="31"/>
    </row>
    <row r="40" spans="1:6" x14ac:dyDescent="0.25">
      <c r="A40" s="35"/>
      <c r="B40" s="36"/>
      <c r="C40" s="28"/>
      <c r="D40" s="27"/>
      <c r="E40" s="34"/>
      <c r="F40" s="31"/>
    </row>
    <row r="41" spans="1:6" x14ac:dyDescent="0.25">
      <c r="A41" s="35"/>
      <c r="B41" s="36"/>
      <c r="C41" s="28"/>
      <c r="D41" s="27"/>
      <c r="E41" s="34"/>
      <c r="F41" s="31"/>
    </row>
    <row r="42" spans="1:6" x14ac:dyDescent="0.25">
      <c r="A42" s="35"/>
      <c r="B42" s="36"/>
      <c r="C42" s="28"/>
      <c r="D42" s="27"/>
      <c r="E42" s="34"/>
      <c r="F42" s="31"/>
    </row>
    <row r="43" spans="1:6" x14ac:dyDescent="0.25">
      <c r="A43" s="35"/>
      <c r="B43" s="36"/>
      <c r="C43" s="28"/>
      <c r="D43" s="27"/>
      <c r="E43" s="34"/>
      <c r="F43" s="31"/>
    </row>
    <row r="44" spans="1:6" x14ac:dyDescent="0.25">
      <c r="A44" s="35"/>
      <c r="B44" s="36"/>
      <c r="C44" s="28"/>
      <c r="D44" s="27"/>
      <c r="E44" s="34"/>
      <c r="F44" s="31"/>
    </row>
    <row r="45" spans="1:6" x14ac:dyDescent="0.25">
      <c r="A45" s="35"/>
      <c r="B45" s="36"/>
      <c r="C45" s="28"/>
      <c r="D45" s="27"/>
      <c r="E45" s="34"/>
      <c r="F45" s="31"/>
    </row>
    <row r="46" spans="1:6" x14ac:dyDescent="0.25">
      <c r="A46" s="35"/>
      <c r="B46" s="36"/>
      <c r="C46" s="28"/>
      <c r="D46" s="27"/>
      <c r="E46" s="34"/>
      <c r="F46" s="31"/>
    </row>
    <row r="47" spans="1:6" x14ac:dyDescent="0.25">
      <c r="A47" s="35"/>
      <c r="B47" s="36"/>
      <c r="C47" s="28"/>
      <c r="D47" s="27"/>
      <c r="E47" s="34"/>
      <c r="F47" s="31"/>
    </row>
    <row r="48" spans="1:6" x14ac:dyDescent="0.25">
      <c r="A48" s="35"/>
      <c r="B48" s="36"/>
      <c r="C48" s="28"/>
      <c r="D48" s="27"/>
      <c r="E48" s="34"/>
      <c r="F48" s="31"/>
    </row>
    <row r="49" spans="1:6" x14ac:dyDescent="0.25">
      <c r="A49" s="35"/>
      <c r="B49" s="36"/>
      <c r="C49" s="28"/>
      <c r="D49" s="27"/>
      <c r="E49" s="34"/>
      <c r="F49" s="31"/>
    </row>
    <row r="50" spans="1:6" x14ac:dyDescent="0.25">
      <c r="A50" s="35"/>
      <c r="B50" s="36"/>
      <c r="C50" s="28"/>
      <c r="D50" s="27"/>
      <c r="E50" s="34"/>
      <c r="F50" s="31"/>
    </row>
    <row r="51" spans="1:6" x14ac:dyDescent="0.25">
      <c r="A51" s="35"/>
      <c r="B51" s="36"/>
      <c r="C51" s="28"/>
      <c r="D51" s="27"/>
      <c r="E51" s="34"/>
      <c r="F51" s="31"/>
    </row>
    <row r="52" spans="1:6" x14ac:dyDescent="0.25">
      <c r="A52" s="35"/>
      <c r="B52" s="36"/>
      <c r="C52" s="28"/>
      <c r="D52" s="27"/>
      <c r="E52" s="34"/>
      <c r="F52" s="31"/>
    </row>
    <row r="53" spans="1:6" x14ac:dyDescent="0.25">
      <c r="A53" s="38" t="s">
        <v>8</v>
      </c>
      <c r="B53" s="39" t="s">
        <v>333</v>
      </c>
      <c r="C53" s="40"/>
      <c r="D53" s="41"/>
      <c r="E53" s="42"/>
      <c r="F53" s="43">
        <f>SUM(F8:F52)</f>
        <v>0</v>
      </c>
    </row>
    <row r="54" spans="1:6" x14ac:dyDescent="0.25">
      <c r="A54" s="44"/>
      <c r="B54" s="45"/>
      <c r="C54" s="46"/>
      <c r="D54" s="47"/>
      <c r="E54" s="48"/>
      <c r="F54" s="49"/>
    </row>
  </sheetData>
  <sheetProtection algorithmName="SHA-512" hashValue="MQAft6OE8X6F5S/C5zdBSDXqbHmzzh3oSMdnN9Mtjw9P4JvI4qPyj48Y3vCjVfbFWdWej5uPHNuD5zV6nsxqGw==" saltValue="mjM+f9o0GKHgQgvAYHBcrg==" spinCount="100000" sheet="1" objects="1" scenarios="1"/>
  <pageMargins left="0.45" right="0.45" top="1.03125" bottom="0.75" header="0.3" footer="0.3"/>
  <pageSetup paperSize="9" scale="90" firstPageNumber="79" orientation="portrait" useFirstPageNumber="1" r:id="rId1"/>
  <headerFooter>
    <oddHeader>&amp;C&amp;"Times New Roman,Bold"PROPOSED HOUSING SCHEME ON PLOT LR NO. KAJIADO/KITENGELA/6242 IN KITENGELA, KAJIADO COUNTY
BILL OF QUANTITIES FOR MECHANICAL SERVICES
SITE IRRIGATION INSTALLATIONS</oddHeader>
    <oddFooter>&amp;C&amp;"Times New Roman,Regular"E/&amp;P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view="pageLayout" topLeftCell="A58" zoomScaleNormal="100" zoomScaleSheetLayoutView="100" workbookViewId="0">
      <selection activeCell="A75" sqref="A75:F75"/>
    </sheetView>
  </sheetViews>
  <sheetFormatPr defaultRowHeight="12.75" x14ac:dyDescent="0.2"/>
  <cols>
    <col min="1" max="1" width="6.42578125" style="52" customWidth="1"/>
    <col min="2" max="2" width="38.5703125" style="50" customWidth="1"/>
    <col min="3" max="3" width="6.85546875" style="50" customWidth="1"/>
    <col min="4" max="4" width="5" style="50" customWidth="1"/>
    <col min="5" max="5" width="6" style="50" customWidth="1"/>
    <col min="6" max="6" width="26.28515625" style="51" customWidth="1"/>
    <col min="7" max="247" width="9.140625" style="50"/>
    <col min="248" max="248" width="6.42578125" style="50" customWidth="1"/>
    <col min="249" max="249" width="38.5703125" style="50" customWidth="1"/>
    <col min="250" max="250" width="6.85546875" style="50" customWidth="1"/>
    <col min="251" max="251" width="5" style="50" customWidth="1"/>
    <col min="252" max="252" width="6" style="50" customWidth="1"/>
    <col min="253" max="253" width="26.28515625" style="50" customWidth="1"/>
    <col min="254" max="254" width="9.140625" style="50"/>
    <col min="255" max="255" width="13.5703125" style="50" bestFit="1" customWidth="1"/>
    <col min="256" max="503" width="9.140625" style="50"/>
    <col min="504" max="504" width="6.42578125" style="50" customWidth="1"/>
    <col min="505" max="505" width="38.5703125" style="50" customWidth="1"/>
    <col min="506" max="506" width="6.85546875" style="50" customWidth="1"/>
    <col min="507" max="507" width="5" style="50" customWidth="1"/>
    <col min="508" max="508" width="6" style="50" customWidth="1"/>
    <col min="509" max="509" width="26.28515625" style="50" customWidth="1"/>
    <col min="510" max="510" width="9.140625" style="50"/>
    <col min="511" max="511" width="13.5703125" style="50" bestFit="1" customWidth="1"/>
    <col min="512" max="759" width="9.140625" style="50"/>
    <col min="760" max="760" width="6.42578125" style="50" customWidth="1"/>
    <col min="761" max="761" width="38.5703125" style="50" customWidth="1"/>
    <col min="762" max="762" width="6.85546875" style="50" customWidth="1"/>
    <col min="763" max="763" width="5" style="50" customWidth="1"/>
    <col min="764" max="764" width="6" style="50" customWidth="1"/>
    <col min="765" max="765" width="26.28515625" style="50" customWidth="1"/>
    <col min="766" max="766" width="9.140625" style="50"/>
    <col min="767" max="767" width="13.5703125" style="50" bestFit="1" customWidth="1"/>
    <col min="768" max="1015" width="9.140625" style="50"/>
    <col min="1016" max="1016" width="6.42578125" style="50" customWidth="1"/>
    <col min="1017" max="1017" width="38.5703125" style="50" customWidth="1"/>
    <col min="1018" max="1018" width="6.85546875" style="50" customWidth="1"/>
    <col min="1019" max="1019" width="5" style="50" customWidth="1"/>
    <col min="1020" max="1020" width="6" style="50" customWidth="1"/>
    <col min="1021" max="1021" width="26.28515625" style="50" customWidth="1"/>
    <col min="1022" max="1022" width="9.140625" style="50"/>
    <col min="1023" max="1023" width="13.5703125" style="50" bestFit="1" customWidth="1"/>
    <col min="1024" max="1271" width="9.140625" style="50"/>
    <col min="1272" max="1272" width="6.42578125" style="50" customWidth="1"/>
    <col min="1273" max="1273" width="38.5703125" style="50" customWidth="1"/>
    <col min="1274" max="1274" width="6.85546875" style="50" customWidth="1"/>
    <col min="1275" max="1275" width="5" style="50" customWidth="1"/>
    <col min="1276" max="1276" width="6" style="50" customWidth="1"/>
    <col min="1277" max="1277" width="26.28515625" style="50" customWidth="1"/>
    <col min="1278" max="1278" width="9.140625" style="50"/>
    <col min="1279" max="1279" width="13.5703125" style="50" bestFit="1" customWidth="1"/>
    <col min="1280" max="1527" width="9.140625" style="50"/>
    <col min="1528" max="1528" width="6.42578125" style="50" customWidth="1"/>
    <col min="1529" max="1529" width="38.5703125" style="50" customWidth="1"/>
    <col min="1530" max="1530" width="6.85546875" style="50" customWidth="1"/>
    <col min="1531" max="1531" width="5" style="50" customWidth="1"/>
    <col min="1532" max="1532" width="6" style="50" customWidth="1"/>
    <col min="1533" max="1533" width="26.28515625" style="50" customWidth="1"/>
    <col min="1534" max="1534" width="9.140625" style="50"/>
    <col min="1535" max="1535" width="13.5703125" style="50" bestFit="1" customWidth="1"/>
    <col min="1536" max="1783" width="9.140625" style="50"/>
    <col min="1784" max="1784" width="6.42578125" style="50" customWidth="1"/>
    <col min="1785" max="1785" width="38.5703125" style="50" customWidth="1"/>
    <col min="1786" max="1786" width="6.85546875" style="50" customWidth="1"/>
    <col min="1787" max="1787" width="5" style="50" customWidth="1"/>
    <col min="1788" max="1788" width="6" style="50" customWidth="1"/>
    <col min="1789" max="1789" width="26.28515625" style="50" customWidth="1"/>
    <col min="1790" max="1790" width="9.140625" style="50"/>
    <col min="1791" max="1791" width="13.5703125" style="50" bestFit="1" customWidth="1"/>
    <col min="1792" max="2039" width="9.140625" style="50"/>
    <col min="2040" max="2040" width="6.42578125" style="50" customWidth="1"/>
    <col min="2041" max="2041" width="38.5703125" style="50" customWidth="1"/>
    <col min="2042" max="2042" width="6.85546875" style="50" customWidth="1"/>
    <col min="2043" max="2043" width="5" style="50" customWidth="1"/>
    <col min="2044" max="2044" width="6" style="50" customWidth="1"/>
    <col min="2045" max="2045" width="26.28515625" style="50" customWidth="1"/>
    <col min="2046" max="2046" width="9.140625" style="50"/>
    <col min="2047" max="2047" width="13.5703125" style="50" bestFit="1" customWidth="1"/>
    <col min="2048" max="2295" width="9.140625" style="50"/>
    <col min="2296" max="2296" width="6.42578125" style="50" customWidth="1"/>
    <col min="2297" max="2297" width="38.5703125" style="50" customWidth="1"/>
    <col min="2298" max="2298" width="6.85546875" style="50" customWidth="1"/>
    <col min="2299" max="2299" width="5" style="50" customWidth="1"/>
    <col min="2300" max="2300" width="6" style="50" customWidth="1"/>
    <col min="2301" max="2301" width="26.28515625" style="50" customWidth="1"/>
    <col min="2302" max="2302" width="9.140625" style="50"/>
    <col min="2303" max="2303" width="13.5703125" style="50" bestFit="1" customWidth="1"/>
    <col min="2304" max="2551" width="9.140625" style="50"/>
    <col min="2552" max="2552" width="6.42578125" style="50" customWidth="1"/>
    <col min="2553" max="2553" width="38.5703125" style="50" customWidth="1"/>
    <col min="2554" max="2554" width="6.85546875" style="50" customWidth="1"/>
    <col min="2555" max="2555" width="5" style="50" customWidth="1"/>
    <col min="2556" max="2556" width="6" style="50" customWidth="1"/>
    <col min="2557" max="2557" width="26.28515625" style="50" customWidth="1"/>
    <col min="2558" max="2558" width="9.140625" style="50"/>
    <col min="2559" max="2559" width="13.5703125" style="50" bestFit="1" customWidth="1"/>
    <col min="2560" max="2807" width="9.140625" style="50"/>
    <col min="2808" max="2808" width="6.42578125" style="50" customWidth="1"/>
    <col min="2809" max="2809" width="38.5703125" style="50" customWidth="1"/>
    <col min="2810" max="2810" width="6.85546875" style="50" customWidth="1"/>
    <col min="2811" max="2811" width="5" style="50" customWidth="1"/>
    <col min="2812" max="2812" width="6" style="50" customWidth="1"/>
    <col min="2813" max="2813" width="26.28515625" style="50" customWidth="1"/>
    <col min="2814" max="2814" width="9.140625" style="50"/>
    <col min="2815" max="2815" width="13.5703125" style="50" bestFit="1" customWidth="1"/>
    <col min="2816" max="3063" width="9.140625" style="50"/>
    <col min="3064" max="3064" width="6.42578125" style="50" customWidth="1"/>
    <col min="3065" max="3065" width="38.5703125" style="50" customWidth="1"/>
    <col min="3066" max="3066" width="6.85546875" style="50" customWidth="1"/>
    <col min="3067" max="3067" width="5" style="50" customWidth="1"/>
    <col min="3068" max="3068" width="6" style="50" customWidth="1"/>
    <col min="3069" max="3069" width="26.28515625" style="50" customWidth="1"/>
    <col min="3070" max="3070" width="9.140625" style="50"/>
    <col min="3071" max="3071" width="13.5703125" style="50" bestFit="1" customWidth="1"/>
    <col min="3072" max="3319" width="9.140625" style="50"/>
    <col min="3320" max="3320" width="6.42578125" style="50" customWidth="1"/>
    <col min="3321" max="3321" width="38.5703125" style="50" customWidth="1"/>
    <col min="3322" max="3322" width="6.85546875" style="50" customWidth="1"/>
    <col min="3323" max="3323" width="5" style="50" customWidth="1"/>
    <col min="3324" max="3324" width="6" style="50" customWidth="1"/>
    <col min="3325" max="3325" width="26.28515625" style="50" customWidth="1"/>
    <col min="3326" max="3326" width="9.140625" style="50"/>
    <col min="3327" max="3327" width="13.5703125" style="50" bestFit="1" customWidth="1"/>
    <col min="3328" max="3575" width="9.140625" style="50"/>
    <col min="3576" max="3576" width="6.42578125" style="50" customWidth="1"/>
    <col min="3577" max="3577" width="38.5703125" style="50" customWidth="1"/>
    <col min="3578" max="3578" width="6.85546875" style="50" customWidth="1"/>
    <col min="3579" max="3579" width="5" style="50" customWidth="1"/>
    <col min="3580" max="3580" width="6" style="50" customWidth="1"/>
    <col min="3581" max="3581" width="26.28515625" style="50" customWidth="1"/>
    <col min="3582" max="3582" width="9.140625" style="50"/>
    <col min="3583" max="3583" width="13.5703125" style="50" bestFit="1" customWidth="1"/>
    <col min="3584" max="3831" width="9.140625" style="50"/>
    <col min="3832" max="3832" width="6.42578125" style="50" customWidth="1"/>
    <col min="3833" max="3833" width="38.5703125" style="50" customWidth="1"/>
    <col min="3834" max="3834" width="6.85546875" style="50" customWidth="1"/>
    <col min="3835" max="3835" width="5" style="50" customWidth="1"/>
    <col min="3836" max="3836" width="6" style="50" customWidth="1"/>
    <col min="3837" max="3837" width="26.28515625" style="50" customWidth="1"/>
    <col min="3838" max="3838" width="9.140625" style="50"/>
    <col min="3839" max="3839" width="13.5703125" style="50" bestFit="1" customWidth="1"/>
    <col min="3840" max="4087" width="9.140625" style="50"/>
    <col min="4088" max="4088" width="6.42578125" style="50" customWidth="1"/>
    <col min="4089" max="4089" width="38.5703125" style="50" customWidth="1"/>
    <col min="4090" max="4090" width="6.85546875" style="50" customWidth="1"/>
    <col min="4091" max="4091" width="5" style="50" customWidth="1"/>
    <col min="4092" max="4092" width="6" style="50" customWidth="1"/>
    <col min="4093" max="4093" width="26.28515625" style="50" customWidth="1"/>
    <col min="4094" max="4094" width="9.140625" style="50"/>
    <col min="4095" max="4095" width="13.5703125" style="50" bestFit="1" customWidth="1"/>
    <col min="4096" max="4343" width="9.140625" style="50"/>
    <col min="4344" max="4344" width="6.42578125" style="50" customWidth="1"/>
    <col min="4345" max="4345" width="38.5703125" style="50" customWidth="1"/>
    <col min="4346" max="4346" width="6.85546875" style="50" customWidth="1"/>
    <col min="4347" max="4347" width="5" style="50" customWidth="1"/>
    <col min="4348" max="4348" width="6" style="50" customWidth="1"/>
    <col min="4349" max="4349" width="26.28515625" style="50" customWidth="1"/>
    <col min="4350" max="4350" width="9.140625" style="50"/>
    <col min="4351" max="4351" width="13.5703125" style="50" bestFit="1" customWidth="1"/>
    <col min="4352" max="4599" width="9.140625" style="50"/>
    <col min="4600" max="4600" width="6.42578125" style="50" customWidth="1"/>
    <col min="4601" max="4601" width="38.5703125" style="50" customWidth="1"/>
    <col min="4602" max="4602" width="6.85546875" style="50" customWidth="1"/>
    <col min="4603" max="4603" width="5" style="50" customWidth="1"/>
    <col min="4604" max="4604" width="6" style="50" customWidth="1"/>
    <col min="4605" max="4605" width="26.28515625" style="50" customWidth="1"/>
    <col min="4606" max="4606" width="9.140625" style="50"/>
    <col min="4607" max="4607" width="13.5703125" style="50" bestFit="1" customWidth="1"/>
    <col min="4608" max="4855" width="9.140625" style="50"/>
    <col min="4856" max="4856" width="6.42578125" style="50" customWidth="1"/>
    <col min="4857" max="4857" width="38.5703125" style="50" customWidth="1"/>
    <col min="4858" max="4858" width="6.85546875" style="50" customWidth="1"/>
    <col min="4859" max="4859" width="5" style="50" customWidth="1"/>
    <col min="4860" max="4860" width="6" style="50" customWidth="1"/>
    <col min="4861" max="4861" width="26.28515625" style="50" customWidth="1"/>
    <col min="4862" max="4862" width="9.140625" style="50"/>
    <col min="4863" max="4863" width="13.5703125" style="50" bestFit="1" customWidth="1"/>
    <col min="4864" max="5111" width="9.140625" style="50"/>
    <col min="5112" max="5112" width="6.42578125" style="50" customWidth="1"/>
    <col min="5113" max="5113" width="38.5703125" style="50" customWidth="1"/>
    <col min="5114" max="5114" width="6.85546875" style="50" customWidth="1"/>
    <col min="5115" max="5115" width="5" style="50" customWidth="1"/>
    <col min="5116" max="5116" width="6" style="50" customWidth="1"/>
    <col min="5117" max="5117" width="26.28515625" style="50" customWidth="1"/>
    <col min="5118" max="5118" width="9.140625" style="50"/>
    <col min="5119" max="5119" width="13.5703125" style="50" bestFit="1" customWidth="1"/>
    <col min="5120" max="5367" width="9.140625" style="50"/>
    <col min="5368" max="5368" width="6.42578125" style="50" customWidth="1"/>
    <col min="5369" max="5369" width="38.5703125" style="50" customWidth="1"/>
    <col min="5370" max="5370" width="6.85546875" style="50" customWidth="1"/>
    <col min="5371" max="5371" width="5" style="50" customWidth="1"/>
    <col min="5372" max="5372" width="6" style="50" customWidth="1"/>
    <col min="5373" max="5373" width="26.28515625" style="50" customWidth="1"/>
    <col min="5374" max="5374" width="9.140625" style="50"/>
    <col min="5375" max="5375" width="13.5703125" style="50" bestFit="1" customWidth="1"/>
    <col min="5376" max="5623" width="9.140625" style="50"/>
    <col min="5624" max="5624" width="6.42578125" style="50" customWidth="1"/>
    <col min="5625" max="5625" width="38.5703125" style="50" customWidth="1"/>
    <col min="5626" max="5626" width="6.85546875" style="50" customWidth="1"/>
    <col min="5627" max="5627" width="5" style="50" customWidth="1"/>
    <col min="5628" max="5628" width="6" style="50" customWidth="1"/>
    <col min="5629" max="5629" width="26.28515625" style="50" customWidth="1"/>
    <col min="5630" max="5630" width="9.140625" style="50"/>
    <col min="5631" max="5631" width="13.5703125" style="50" bestFit="1" customWidth="1"/>
    <col min="5632" max="5879" width="9.140625" style="50"/>
    <col min="5880" max="5880" width="6.42578125" style="50" customWidth="1"/>
    <col min="5881" max="5881" width="38.5703125" style="50" customWidth="1"/>
    <col min="5882" max="5882" width="6.85546875" style="50" customWidth="1"/>
    <col min="5883" max="5883" width="5" style="50" customWidth="1"/>
    <col min="5884" max="5884" width="6" style="50" customWidth="1"/>
    <col min="5885" max="5885" width="26.28515625" style="50" customWidth="1"/>
    <col min="5886" max="5886" width="9.140625" style="50"/>
    <col min="5887" max="5887" width="13.5703125" style="50" bestFit="1" customWidth="1"/>
    <col min="5888" max="6135" width="9.140625" style="50"/>
    <col min="6136" max="6136" width="6.42578125" style="50" customWidth="1"/>
    <col min="6137" max="6137" width="38.5703125" style="50" customWidth="1"/>
    <col min="6138" max="6138" width="6.85546875" style="50" customWidth="1"/>
    <col min="6139" max="6139" width="5" style="50" customWidth="1"/>
    <col min="6140" max="6140" width="6" style="50" customWidth="1"/>
    <col min="6141" max="6141" width="26.28515625" style="50" customWidth="1"/>
    <col min="6142" max="6142" width="9.140625" style="50"/>
    <col min="6143" max="6143" width="13.5703125" style="50" bestFit="1" customWidth="1"/>
    <col min="6144" max="6391" width="9.140625" style="50"/>
    <col min="6392" max="6392" width="6.42578125" style="50" customWidth="1"/>
    <col min="6393" max="6393" width="38.5703125" style="50" customWidth="1"/>
    <col min="6394" max="6394" width="6.85546875" style="50" customWidth="1"/>
    <col min="6395" max="6395" width="5" style="50" customWidth="1"/>
    <col min="6396" max="6396" width="6" style="50" customWidth="1"/>
    <col min="6397" max="6397" width="26.28515625" style="50" customWidth="1"/>
    <col min="6398" max="6398" width="9.140625" style="50"/>
    <col min="6399" max="6399" width="13.5703125" style="50" bestFit="1" customWidth="1"/>
    <col min="6400" max="6647" width="9.140625" style="50"/>
    <col min="6648" max="6648" width="6.42578125" style="50" customWidth="1"/>
    <col min="6649" max="6649" width="38.5703125" style="50" customWidth="1"/>
    <col min="6650" max="6650" width="6.85546875" style="50" customWidth="1"/>
    <col min="6651" max="6651" width="5" style="50" customWidth="1"/>
    <col min="6652" max="6652" width="6" style="50" customWidth="1"/>
    <col min="6653" max="6653" width="26.28515625" style="50" customWidth="1"/>
    <col min="6654" max="6654" width="9.140625" style="50"/>
    <col min="6655" max="6655" width="13.5703125" style="50" bestFit="1" customWidth="1"/>
    <col min="6656" max="6903" width="9.140625" style="50"/>
    <col min="6904" max="6904" width="6.42578125" style="50" customWidth="1"/>
    <col min="6905" max="6905" width="38.5703125" style="50" customWidth="1"/>
    <col min="6906" max="6906" width="6.85546875" style="50" customWidth="1"/>
    <col min="6907" max="6907" width="5" style="50" customWidth="1"/>
    <col min="6908" max="6908" width="6" style="50" customWidth="1"/>
    <col min="6909" max="6909" width="26.28515625" style="50" customWidth="1"/>
    <col min="6910" max="6910" width="9.140625" style="50"/>
    <col min="6911" max="6911" width="13.5703125" style="50" bestFit="1" customWidth="1"/>
    <col min="6912" max="7159" width="9.140625" style="50"/>
    <col min="7160" max="7160" width="6.42578125" style="50" customWidth="1"/>
    <col min="7161" max="7161" width="38.5703125" style="50" customWidth="1"/>
    <col min="7162" max="7162" width="6.85546875" style="50" customWidth="1"/>
    <col min="7163" max="7163" width="5" style="50" customWidth="1"/>
    <col min="7164" max="7164" width="6" style="50" customWidth="1"/>
    <col min="7165" max="7165" width="26.28515625" style="50" customWidth="1"/>
    <col min="7166" max="7166" width="9.140625" style="50"/>
    <col min="7167" max="7167" width="13.5703125" style="50" bestFit="1" customWidth="1"/>
    <col min="7168" max="7415" width="9.140625" style="50"/>
    <col min="7416" max="7416" width="6.42578125" style="50" customWidth="1"/>
    <col min="7417" max="7417" width="38.5703125" style="50" customWidth="1"/>
    <col min="7418" max="7418" width="6.85546875" style="50" customWidth="1"/>
    <col min="7419" max="7419" width="5" style="50" customWidth="1"/>
    <col min="7420" max="7420" width="6" style="50" customWidth="1"/>
    <col min="7421" max="7421" width="26.28515625" style="50" customWidth="1"/>
    <col min="7422" max="7422" width="9.140625" style="50"/>
    <col min="7423" max="7423" width="13.5703125" style="50" bestFit="1" customWidth="1"/>
    <col min="7424" max="7671" width="9.140625" style="50"/>
    <col min="7672" max="7672" width="6.42578125" style="50" customWidth="1"/>
    <col min="7673" max="7673" width="38.5703125" style="50" customWidth="1"/>
    <col min="7674" max="7674" width="6.85546875" style="50" customWidth="1"/>
    <col min="7675" max="7675" width="5" style="50" customWidth="1"/>
    <col min="7676" max="7676" width="6" style="50" customWidth="1"/>
    <col min="7677" max="7677" width="26.28515625" style="50" customWidth="1"/>
    <col min="7678" max="7678" width="9.140625" style="50"/>
    <col min="7679" max="7679" width="13.5703125" style="50" bestFit="1" customWidth="1"/>
    <col min="7680" max="7927" width="9.140625" style="50"/>
    <col min="7928" max="7928" width="6.42578125" style="50" customWidth="1"/>
    <col min="7929" max="7929" width="38.5703125" style="50" customWidth="1"/>
    <col min="7930" max="7930" width="6.85546875" style="50" customWidth="1"/>
    <col min="7931" max="7931" width="5" style="50" customWidth="1"/>
    <col min="7932" max="7932" width="6" style="50" customWidth="1"/>
    <col min="7933" max="7933" width="26.28515625" style="50" customWidth="1"/>
    <col min="7934" max="7934" width="9.140625" style="50"/>
    <col min="7935" max="7935" width="13.5703125" style="50" bestFit="1" customWidth="1"/>
    <col min="7936" max="8183" width="9.140625" style="50"/>
    <col min="8184" max="8184" width="6.42578125" style="50" customWidth="1"/>
    <col min="8185" max="8185" width="38.5703125" style="50" customWidth="1"/>
    <col min="8186" max="8186" width="6.85546875" style="50" customWidth="1"/>
    <col min="8187" max="8187" width="5" style="50" customWidth="1"/>
    <col min="8188" max="8188" width="6" style="50" customWidth="1"/>
    <col min="8189" max="8189" width="26.28515625" style="50" customWidth="1"/>
    <col min="8190" max="8190" width="9.140625" style="50"/>
    <col min="8191" max="8191" width="13.5703125" style="50" bestFit="1" customWidth="1"/>
    <col min="8192" max="8439" width="9.140625" style="50"/>
    <col min="8440" max="8440" width="6.42578125" style="50" customWidth="1"/>
    <col min="8441" max="8441" width="38.5703125" style="50" customWidth="1"/>
    <col min="8442" max="8442" width="6.85546875" style="50" customWidth="1"/>
    <col min="8443" max="8443" width="5" style="50" customWidth="1"/>
    <col min="8444" max="8444" width="6" style="50" customWidth="1"/>
    <col min="8445" max="8445" width="26.28515625" style="50" customWidth="1"/>
    <col min="8446" max="8446" width="9.140625" style="50"/>
    <col min="8447" max="8447" width="13.5703125" style="50" bestFit="1" customWidth="1"/>
    <col min="8448" max="8695" width="9.140625" style="50"/>
    <col min="8696" max="8696" width="6.42578125" style="50" customWidth="1"/>
    <col min="8697" max="8697" width="38.5703125" style="50" customWidth="1"/>
    <col min="8698" max="8698" width="6.85546875" style="50" customWidth="1"/>
    <col min="8699" max="8699" width="5" style="50" customWidth="1"/>
    <col min="8700" max="8700" width="6" style="50" customWidth="1"/>
    <col min="8701" max="8701" width="26.28515625" style="50" customWidth="1"/>
    <col min="8702" max="8702" width="9.140625" style="50"/>
    <col min="8703" max="8703" width="13.5703125" style="50" bestFit="1" customWidth="1"/>
    <col min="8704" max="8951" width="9.140625" style="50"/>
    <col min="8952" max="8952" width="6.42578125" style="50" customWidth="1"/>
    <col min="8953" max="8953" width="38.5703125" style="50" customWidth="1"/>
    <col min="8954" max="8954" width="6.85546875" style="50" customWidth="1"/>
    <col min="8955" max="8955" width="5" style="50" customWidth="1"/>
    <col min="8956" max="8956" width="6" style="50" customWidth="1"/>
    <col min="8957" max="8957" width="26.28515625" style="50" customWidth="1"/>
    <col min="8958" max="8958" width="9.140625" style="50"/>
    <col min="8959" max="8959" width="13.5703125" style="50" bestFit="1" customWidth="1"/>
    <col min="8960" max="9207" width="9.140625" style="50"/>
    <col min="9208" max="9208" width="6.42578125" style="50" customWidth="1"/>
    <col min="9209" max="9209" width="38.5703125" style="50" customWidth="1"/>
    <col min="9210" max="9210" width="6.85546875" style="50" customWidth="1"/>
    <col min="9211" max="9211" width="5" style="50" customWidth="1"/>
    <col min="9212" max="9212" width="6" style="50" customWidth="1"/>
    <col min="9213" max="9213" width="26.28515625" style="50" customWidth="1"/>
    <col min="9214" max="9214" width="9.140625" style="50"/>
    <col min="9215" max="9215" width="13.5703125" style="50" bestFit="1" customWidth="1"/>
    <col min="9216" max="9463" width="9.140625" style="50"/>
    <col min="9464" max="9464" width="6.42578125" style="50" customWidth="1"/>
    <col min="9465" max="9465" width="38.5703125" style="50" customWidth="1"/>
    <col min="9466" max="9466" width="6.85546875" style="50" customWidth="1"/>
    <col min="9467" max="9467" width="5" style="50" customWidth="1"/>
    <col min="9468" max="9468" width="6" style="50" customWidth="1"/>
    <col min="9469" max="9469" width="26.28515625" style="50" customWidth="1"/>
    <col min="9470" max="9470" width="9.140625" style="50"/>
    <col min="9471" max="9471" width="13.5703125" style="50" bestFit="1" customWidth="1"/>
    <col min="9472" max="9719" width="9.140625" style="50"/>
    <col min="9720" max="9720" width="6.42578125" style="50" customWidth="1"/>
    <col min="9721" max="9721" width="38.5703125" style="50" customWidth="1"/>
    <col min="9722" max="9722" width="6.85546875" style="50" customWidth="1"/>
    <col min="9723" max="9723" width="5" style="50" customWidth="1"/>
    <col min="9724" max="9724" width="6" style="50" customWidth="1"/>
    <col min="9725" max="9725" width="26.28515625" style="50" customWidth="1"/>
    <col min="9726" max="9726" width="9.140625" style="50"/>
    <col min="9727" max="9727" width="13.5703125" style="50" bestFit="1" customWidth="1"/>
    <col min="9728" max="9975" width="9.140625" style="50"/>
    <col min="9976" max="9976" width="6.42578125" style="50" customWidth="1"/>
    <col min="9977" max="9977" width="38.5703125" style="50" customWidth="1"/>
    <col min="9978" max="9978" width="6.85546875" style="50" customWidth="1"/>
    <col min="9979" max="9979" width="5" style="50" customWidth="1"/>
    <col min="9980" max="9980" width="6" style="50" customWidth="1"/>
    <col min="9981" max="9981" width="26.28515625" style="50" customWidth="1"/>
    <col min="9982" max="9982" width="9.140625" style="50"/>
    <col min="9983" max="9983" width="13.5703125" style="50" bestFit="1" customWidth="1"/>
    <col min="9984" max="10231" width="9.140625" style="50"/>
    <col min="10232" max="10232" width="6.42578125" style="50" customWidth="1"/>
    <col min="10233" max="10233" width="38.5703125" style="50" customWidth="1"/>
    <col min="10234" max="10234" width="6.85546875" style="50" customWidth="1"/>
    <col min="10235" max="10235" width="5" style="50" customWidth="1"/>
    <col min="10236" max="10236" width="6" style="50" customWidth="1"/>
    <col min="10237" max="10237" width="26.28515625" style="50" customWidth="1"/>
    <col min="10238" max="10238" width="9.140625" style="50"/>
    <col min="10239" max="10239" width="13.5703125" style="50" bestFit="1" customWidth="1"/>
    <col min="10240" max="10487" width="9.140625" style="50"/>
    <col min="10488" max="10488" width="6.42578125" style="50" customWidth="1"/>
    <col min="10489" max="10489" width="38.5703125" style="50" customWidth="1"/>
    <col min="10490" max="10490" width="6.85546875" style="50" customWidth="1"/>
    <col min="10491" max="10491" width="5" style="50" customWidth="1"/>
    <col min="10492" max="10492" width="6" style="50" customWidth="1"/>
    <col min="10493" max="10493" width="26.28515625" style="50" customWidth="1"/>
    <col min="10494" max="10494" width="9.140625" style="50"/>
    <col min="10495" max="10495" width="13.5703125" style="50" bestFit="1" customWidth="1"/>
    <col min="10496" max="10743" width="9.140625" style="50"/>
    <col min="10744" max="10744" width="6.42578125" style="50" customWidth="1"/>
    <col min="10745" max="10745" width="38.5703125" style="50" customWidth="1"/>
    <col min="10746" max="10746" width="6.85546875" style="50" customWidth="1"/>
    <col min="10747" max="10747" width="5" style="50" customWidth="1"/>
    <col min="10748" max="10748" width="6" style="50" customWidth="1"/>
    <col min="10749" max="10749" width="26.28515625" style="50" customWidth="1"/>
    <col min="10750" max="10750" width="9.140625" style="50"/>
    <col min="10751" max="10751" width="13.5703125" style="50" bestFit="1" customWidth="1"/>
    <col min="10752" max="10999" width="9.140625" style="50"/>
    <col min="11000" max="11000" width="6.42578125" style="50" customWidth="1"/>
    <col min="11001" max="11001" width="38.5703125" style="50" customWidth="1"/>
    <col min="11002" max="11002" width="6.85546875" style="50" customWidth="1"/>
    <col min="11003" max="11003" width="5" style="50" customWidth="1"/>
    <col min="11004" max="11004" width="6" style="50" customWidth="1"/>
    <col min="11005" max="11005" width="26.28515625" style="50" customWidth="1"/>
    <col min="11006" max="11006" width="9.140625" style="50"/>
    <col min="11007" max="11007" width="13.5703125" style="50" bestFit="1" customWidth="1"/>
    <col min="11008" max="11255" width="9.140625" style="50"/>
    <col min="11256" max="11256" width="6.42578125" style="50" customWidth="1"/>
    <col min="11257" max="11257" width="38.5703125" style="50" customWidth="1"/>
    <col min="11258" max="11258" width="6.85546875" style="50" customWidth="1"/>
    <col min="11259" max="11259" width="5" style="50" customWidth="1"/>
    <col min="11260" max="11260" width="6" style="50" customWidth="1"/>
    <col min="11261" max="11261" width="26.28515625" style="50" customWidth="1"/>
    <col min="11262" max="11262" width="9.140625" style="50"/>
    <col min="11263" max="11263" width="13.5703125" style="50" bestFit="1" customWidth="1"/>
    <col min="11264" max="11511" width="9.140625" style="50"/>
    <col min="11512" max="11512" width="6.42578125" style="50" customWidth="1"/>
    <col min="11513" max="11513" width="38.5703125" style="50" customWidth="1"/>
    <col min="11514" max="11514" width="6.85546875" style="50" customWidth="1"/>
    <col min="11515" max="11515" width="5" style="50" customWidth="1"/>
    <col min="11516" max="11516" width="6" style="50" customWidth="1"/>
    <col min="11517" max="11517" width="26.28515625" style="50" customWidth="1"/>
    <col min="11518" max="11518" width="9.140625" style="50"/>
    <col min="11519" max="11519" width="13.5703125" style="50" bestFit="1" customWidth="1"/>
    <col min="11520" max="11767" width="9.140625" style="50"/>
    <col min="11768" max="11768" width="6.42578125" style="50" customWidth="1"/>
    <col min="11769" max="11769" width="38.5703125" style="50" customWidth="1"/>
    <col min="11770" max="11770" width="6.85546875" style="50" customWidth="1"/>
    <col min="11771" max="11771" width="5" style="50" customWidth="1"/>
    <col min="11772" max="11772" width="6" style="50" customWidth="1"/>
    <col min="11773" max="11773" width="26.28515625" style="50" customWidth="1"/>
    <col min="11774" max="11774" width="9.140625" style="50"/>
    <col min="11775" max="11775" width="13.5703125" style="50" bestFit="1" customWidth="1"/>
    <col min="11776" max="12023" width="9.140625" style="50"/>
    <col min="12024" max="12024" width="6.42578125" style="50" customWidth="1"/>
    <col min="12025" max="12025" width="38.5703125" style="50" customWidth="1"/>
    <col min="12026" max="12026" width="6.85546875" style="50" customWidth="1"/>
    <col min="12027" max="12027" width="5" style="50" customWidth="1"/>
    <col min="12028" max="12028" width="6" style="50" customWidth="1"/>
    <col min="12029" max="12029" width="26.28515625" style="50" customWidth="1"/>
    <col min="12030" max="12030" width="9.140625" style="50"/>
    <col min="12031" max="12031" width="13.5703125" style="50" bestFit="1" customWidth="1"/>
    <col min="12032" max="12279" width="9.140625" style="50"/>
    <col min="12280" max="12280" width="6.42578125" style="50" customWidth="1"/>
    <col min="12281" max="12281" width="38.5703125" style="50" customWidth="1"/>
    <col min="12282" max="12282" width="6.85546875" style="50" customWidth="1"/>
    <col min="12283" max="12283" width="5" style="50" customWidth="1"/>
    <col min="12284" max="12284" width="6" style="50" customWidth="1"/>
    <col min="12285" max="12285" width="26.28515625" style="50" customWidth="1"/>
    <col min="12286" max="12286" width="9.140625" style="50"/>
    <col min="12287" max="12287" width="13.5703125" style="50" bestFit="1" customWidth="1"/>
    <col min="12288" max="12535" width="9.140625" style="50"/>
    <col min="12536" max="12536" width="6.42578125" style="50" customWidth="1"/>
    <col min="12537" max="12537" width="38.5703125" style="50" customWidth="1"/>
    <col min="12538" max="12538" width="6.85546875" style="50" customWidth="1"/>
    <col min="12539" max="12539" width="5" style="50" customWidth="1"/>
    <col min="12540" max="12540" width="6" style="50" customWidth="1"/>
    <col min="12541" max="12541" width="26.28515625" style="50" customWidth="1"/>
    <col min="12542" max="12542" width="9.140625" style="50"/>
    <col min="12543" max="12543" width="13.5703125" style="50" bestFit="1" customWidth="1"/>
    <col min="12544" max="12791" width="9.140625" style="50"/>
    <col min="12792" max="12792" width="6.42578125" style="50" customWidth="1"/>
    <col min="12793" max="12793" width="38.5703125" style="50" customWidth="1"/>
    <col min="12794" max="12794" width="6.85546875" style="50" customWidth="1"/>
    <col min="12795" max="12795" width="5" style="50" customWidth="1"/>
    <col min="12796" max="12796" width="6" style="50" customWidth="1"/>
    <col min="12797" max="12797" width="26.28515625" style="50" customWidth="1"/>
    <col min="12798" max="12798" width="9.140625" style="50"/>
    <col min="12799" max="12799" width="13.5703125" style="50" bestFit="1" customWidth="1"/>
    <col min="12800" max="13047" width="9.140625" style="50"/>
    <col min="13048" max="13048" width="6.42578125" style="50" customWidth="1"/>
    <col min="13049" max="13049" width="38.5703125" style="50" customWidth="1"/>
    <col min="13050" max="13050" width="6.85546875" style="50" customWidth="1"/>
    <col min="13051" max="13051" width="5" style="50" customWidth="1"/>
    <col min="13052" max="13052" width="6" style="50" customWidth="1"/>
    <col min="13053" max="13053" width="26.28515625" style="50" customWidth="1"/>
    <col min="13054" max="13054" width="9.140625" style="50"/>
    <col min="13055" max="13055" width="13.5703125" style="50" bestFit="1" customWidth="1"/>
    <col min="13056" max="13303" width="9.140625" style="50"/>
    <col min="13304" max="13304" width="6.42578125" style="50" customWidth="1"/>
    <col min="13305" max="13305" width="38.5703125" style="50" customWidth="1"/>
    <col min="13306" max="13306" width="6.85546875" style="50" customWidth="1"/>
    <col min="13307" max="13307" width="5" style="50" customWidth="1"/>
    <col min="13308" max="13308" width="6" style="50" customWidth="1"/>
    <col min="13309" max="13309" width="26.28515625" style="50" customWidth="1"/>
    <col min="13310" max="13310" width="9.140625" style="50"/>
    <col min="13311" max="13311" width="13.5703125" style="50" bestFit="1" customWidth="1"/>
    <col min="13312" max="13559" width="9.140625" style="50"/>
    <col min="13560" max="13560" width="6.42578125" style="50" customWidth="1"/>
    <col min="13561" max="13561" width="38.5703125" style="50" customWidth="1"/>
    <col min="13562" max="13562" width="6.85546875" style="50" customWidth="1"/>
    <col min="13563" max="13563" width="5" style="50" customWidth="1"/>
    <col min="13564" max="13564" width="6" style="50" customWidth="1"/>
    <col min="13565" max="13565" width="26.28515625" style="50" customWidth="1"/>
    <col min="13566" max="13566" width="9.140625" style="50"/>
    <col min="13567" max="13567" width="13.5703125" style="50" bestFit="1" customWidth="1"/>
    <col min="13568" max="13815" width="9.140625" style="50"/>
    <col min="13816" max="13816" width="6.42578125" style="50" customWidth="1"/>
    <col min="13817" max="13817" width="38.5703125" style="50" customWidth="1"/>
    <col min="13818" max="13818" width="6.85546875" style="50" customWidth="1"/>
    <col min="13819" max="13819" width="5" style="50" customWidth="1"/>
    <col min="13820" max="13820" width="6" style="50" customWidth="1"/>
    <col min="13821" max="13821" width="26.28515625" style="50" customWidth="1"/>
    <col min="13822" max="13822" width="9.140625" style="50"/>
    <col min="13823" max="13823" width="13.5703125" style="50" bestFit="1" customWidth="1"/>
    <col min="13824" max="14071" width="9.140625" style="50"/>
    <col min="14072" max="14072" width="6.42578125" style="50" customWidth="1"/>
    <col min="14073" max="14073" width="38.5703125" style="50" customWidth="1"/>
    <col min="14074" max="14074" width="6.85546875" style="50" customWidth="1"/>
    <col min="14075" max="14075" width="5" style="50" customWidth="1"/>
    <col min="14076" max="14076" width="6" style="50" customWidth="1"/>
    <col min="14077" max="14077" width="26.28515625" style="50" customWidth="1"/>
    <col min="14078" max="14078" width="9.140625" style="50"/>
    <col min="14079" max="14079" width="13.5703125" style="50" bestFit="1" customWidth="1"/>
    <col min="14080" max="14327" width="9.140625" style="50"/>
    <col min="14328" max="14328" width="6.42578125" style="50" customWidth="1"/>
    <col min="14329" max="14329" width="38.5703125" style="50" customWidth="1"/>
    <col min="14330" max="14330" width="6.85546875" style="50" customWidth="1"/>
    <col min="14331" max="14331" width="5" style="50" customWidth="1"/>
    <col min="14332" max="14332" width="6" style="50" customWidth="1"/>
    <col min="14333" max="14333" width="26.28515625" style="50" customWidth="1"/>
    <col min="14334" max="14334" width="9.140625" style="50"/>
    <col min="14335" max="14335" width="13.5703125" style="50" bestFit="1" customWidth="1"/>
    <col min="14336" max="14583" width="9.140625" style="50"/>
    <col min="14584" max="14584" width="6.42578125" style="50" customWidth="1"/>
    <col min="14585" max="14585" width="38.5703125" style="50" customWidth="1"/>
    <col min="14586" max="14586" width="6.85546875" style="50" customWidth="1"/>
    <col min="14587" max="14587" width="5" style="50" customWidth="1"/>
    <col min="14588" max="14588" width="6" style="50" customWidth="1"/>
    <col min="14589" max="14589" width="26.28515625" style="50" customWidth="1"/>
    <col min="14590" max="14590" width="9.140625" style="50"/>
    <col min="14591" max="14591" width="13.5703125" style="50" bestFit="1" customWidth="1"/>
    <col min="14592" max="14839" width="9.140625" style="50"/>
    <col min="14840" max="14840" width="6.42578125" style="50" customWidth="1"/>
    <col min="14841" max="14841" width="38.5703125" style="50" customWidth="1"/>
    <col min="14842" max="14842" width="6.85546875" style="50" customWidth="1"/>
    <col min="14843" max="14843" width="5" style="50" customWidth="1"/>
    <col min="14844" max="14844" width="6" style="50" customWidth="1"/>
    <col min="14845" max="14845" width="26.28515625" style="50" customWidth="1"/>
    <col min="14846" max="14846" width="9.140625" style="50"/>
    <col min="14847" max="14847" width="13.5703125" style="50" bestFit="1" customWidth="1"/>
    <col min="14848" max="15095" width="9.140625" style="50"/>
    <col min="15096" max="15096" width="6.42578125" style="50" customWidth="1"/>
    <col min="15097" max="15097" width="38.5703125" style="50" customWidth="1"/>
    <col min="15098" max="15098" width="6.85546875" style="50" customWidth="1"/>
    <col min="15099" max="15099" width="5" style="50" customWidth="1"/>
    <col min="15100" max="15100" width="6" style="50" customWidth="1"/>
    <col min="15101" max="15101" width="26.28515625" style="50" customWidth="1"/>
    <col min="15102" max="15102" width="9.140625" style="50"/>
    <col min="15103" max="15103" width="13.5703125" style="50" bestFit="1" customWidth="1"/>
    <col min="15104" max="15351" width="9.140625" style="50"/>
    <col min="15352" max="15352" width="6.42578125" style="50" customWidth="1"/>
    <col min="15353" max="15353" width="38.5703125" style="50" customWidth="1"/>
    <col min="15354" max="15354" width="6.85546875" style="50" customWidth="1"/>
    <col min="15355" max="15355" width="5" style="50" customWidth="1"/>
    <col min="15356" max="15356" width="6" style="50" customWidth="1"/>
    <col min="15357" max="15357" width="26.28515625" style="50" customWidth="1"/>
    <col min="15358" max="15358" width="9.140625" style="50"/>
    <col min="15359" max="15359" width="13.5703125" style="50" bestFit="1" customWidth="1"/>
    <col min="15360" max="15607" width="9.140625" style="50"/>
    <col min="15608" max="15608" width="6.42578125" style="50" customWidth="1"/>
    <col min="15609" max="15609" width="38.5703125" style="50" customWidth="1"/>
    <col min="15610" max="15610" width="6.85546875" style="50" customWidth="1"/>
    <col min="15611" max="15611" width="5" style="50" customWidth="1"/>
    <col min="15612" max="15612" width="6" style="50" customWidth="1"/>
    <col min="15613" max="15613" width="26.28515625" style="50" customWidth="1"/>
    <col min="15614" max="15614" width="9.140625" style="50"/>
    <col min="15615" max="15615" width="13.5703125" style="50" bestFit="1" customWidth="1"/>
    <col min="15616" max="15863" width="9.140625" style="50"/>
    <col min="15864" max="15864" width="6.42578125" style="50" customWidth="1"/>
    <col min="15865" max="15865" width="38.5703125" style="50" customWidth="1"/>
    <col min="15866" max="15866" width="6.85546875" style="50" customWidth="1"/>
    <col min="15867" max="15867" width="5" style="50" customWidth="1"/>
    <col min="15868" max="15868" width="6" style="50" customWidth="1"/>
    <col min="15869" max="15869" width="26.28515625" style="50" customWidth="1"/>
    <col min="15870" max="15870" width="9.140625" style="50"/>
    <col min="15871" max="15871" width="13.5703125" style="50" bestFit="1" customWidth="1"/>
    <col min="15872" max="16119" width="9.140625" style="50"/>
    <col min="16120" max="16120" width="6.42578125" style="50" customWidth="1"/>
    <col min="16121" max="16121" width="38.5703125" style="50" customWidth="1"/>
    <col min="16122" max="16122" width="6.85546875" style="50" customWidth="1"/>
    <col min="16123" max="16123" width="5" style="50" customWidth="1"/>
    <col min="16124" max="16124" width="6" style="50" customWidth="1"/>
    <col min="16125" max="16125" width="26.28515625" style="50" customWidth="1"/>
    <col min="16126" max="16126" width="9.140625" style="50"/>
    <col min="16127" max="16127" width="13.5703125" style="50" bestFit="1" customWidth="1"/>
    <col min="16128" max="16384" width="9.140625" style="50"/>
  </cols>
  <sheetData>
    <row r="1" spans="1:6" x14ac:dyDescent="0.2">
      <c r="B1" s="1064" t="s">
        <v>93</v>
      </c>
      <c r="C1" s="1064"/>
      <c r="D1" s="1064"/>
      <c r="E1" s="1064"/>
    </row>
    <row r="2" spans="1:6" x14ac:dyDescent="0.2">
      <c r="A2" s="119" t="s">
        <v>80</v>
      </c>
      <c r="B2" s="118" t="s">
        <v>1</v>
      </c>
      <c r="C2" s="118"/>
      <c r="D2" s="118"/>
      <c r="E2" s="118"/>
      <c r="F2" s="117" t="s">
        <v>6</v>
      </c>
    </row>
    <row r="3" spans="1:6" x14ac:dyDescent="0.2">
      <c r="A3" s="116"/>
      <c r="B3" s="115"/>
      <c r="C3" s="115"/>
      <c r="D3" s="115"/>
      <c r="E3" s="115"/>
      <c r="F3" s="114" t="s">
        <v>328</v>
      </c>
    </row>
    <row r="4" spans="1:6" x14ac:dyDescent="0.2">
      <c r="A4" s="113"/>
      <c r="B4" s="95"/>
      <c r="C4" s="95"/>
      <c r="D4" s="104"/>
      <c r="E4" s="103"/>
      <c r="F4" s="94"/>
    </row>
    <row r="5" spans="1:6" x14ac:dyDescent="0.2">
      <c r="A5" s="96"/>
      <c r="B5" s="112"/>
      <c r="C5" s="95"/>
      <c r="D5" s="95"/>
      <c r="E5" s="111"/>
      <c r="F5" s="94"/>
    </row>
    <row r="6" spans="1:6" x14ac:dyDescent="0.2">
      <c r="A6" s="96" t="s">
        <v>8</v>
      </c>
      <c r="B6" s="120" t="s">
        <v>389</v>
      </c>
      <c r="C6" s="95"/>
      <c r="D6" s="95"/>
      <c r="E6" s="111"/>
      <c r="F6" s="94">
        <f>'general items'!F35</f>
        <v>0</v>
      </c>
    </row>
    <row r="7" spans="1:6" x14ac:dyDescent="0.2">
      <c r="A7" s="110"/>
      <c r="B7" s="109"/>
      <c r="C7" s="95"/>
      <c r="D7" s="95"/>
      <c r="E7" s="111"/>
      <c r="F7" s="94"/>
    </row>
    <row r="8" spans="1:6" x14ac:dyDescent="0.2">
      <c r="A8" s="110" t="s">
        <v>11</v>
      </c>
      <c r="B8" s="120" t="s">
        <v>246</v>
      </c>
      <c r="C8" s="95"/>
      <c r="D8" s="95"/>
      <c r="E8" s="111"/>
      <c r="F8" s="94">
        <f>clubhouse!F467</f>
        <v>464900</v>
      </c>
    </row>
    <row r="9" spans="1:6" x14ac:dyDescent="0.2">
      <c r="A9" s="110"/>
      <c r="B9" s="109"/>
      <c r="C9" s="95"/>
      <c r="D9" s="95"/>
      <c r="E9" s="111"/>
      <c r="F9" s="94"/>
    </row>
    <row r="10" spans="1:6" x14ac:dyDescent="0.2">
      <c r="A10" s="110" t="s">
        <v>13</v>
      </c>
      <c r="B10" s="120" t="s">
        <v>461</v>
      </c>
      <c r="C10" s="95"/>
      <c r="D10" s="95"/>
      <c r="E10" s="111"/>
      <c r="F10" s="94">
        <f>'Swimming Pool'!F103</f>
        <v>0</v>
      </c>
    </row>
    <row r="11" spans="1:6" x14ac:dyDescent="0.2">
      <c r="A11" s="110"/>
      <c r="B11" s="109"/>
      <c r="C11" s="95"/>
      <c r="D11" s="95"/>
      <c r="E11" s="111"/>
      <c r="F11" s="94"/>
    </row>
    <row r="12" spans="1:6" x14ac:dyDescent="0.2">
      <c r="A12" s="110" t="s">
        <v>15</v>
      </c>
      <c r="B12" s="120" t="s">
        <v>296</v>
      </c>
      <c r="C12" s="95"/>
      <c r="D12" s="95"/>
      <c r="E12" s="111"/>
      <c r="F12" s="94">
        <f>'2 brm apartments'!F476</f>
        <v>1473000</v>
      </c>
    </row>
    <row r="13" spans="1:6" x14ac:dyDescent="0.2">
      <c r="A13" s="110"/>
      <c r="B13" s="109"/>
      <c r="C13" s="95"/>
      <c r="D13" s="95"/>
      <c r="E13" s="111"/>
      <c r="F13" s="94"/>
    </row>
    <row r="14" spans="1:6" x14ac:dyDescent="0.2">
      <c r="A14" s="110" t="s">
        <v>17</v>
      </c>
      <c r="B14" s="120" t="s">
        <v>297</v>
      </c>
      <c r="C14" s="95"/>
      <c r="D14" s="95"/>
      <c r="E14" s="111"/>
      <c r="F14" s="94">
        <f>'3 brm apartments'!F475</f>
        <v>3892000</v>
      </c>
    </row>
    <row r="15" spans="1:6" x14ac:dyDescent="0.2">
      <c r="A15" s="110"/>
      <c r="B15" s="109"/>
      <c r="C15" s="95"/>
      <c r="D15" s="95"/>
      <c r="E15" s="111"/>
      <c r="F15" s="94"/>
    </row>
    <row r="16" spans="1:6" x14ac:dyDescent="0.2">
      <c r="A16" s="110" t="s">
        <v>18</v>
      </c>
      <c r="B16" s="120" t="s">
        <v>299</v>
      </c>
      <c r="C16" s="95"/>
      <c r="D16" s="95"/>
      <c r="E16" s="111"/>
      <c r="F16" s="94">
        <f>'1A'!F296</f>
        <v>6396300</v>
      </c>
    </row>
    <row r="17" spans="1:6" x14ac:dyDescent="0.2">
      <c r="A17" s="110"/>
      <c r="B17" s="109"/>
      <c r="C17" s="95"/>
      <c r="D17" s="95"/>
      <c r="E17" s="111"/>
      <c r="F17" s="94"/>
    </row>
    <row r="18" spans="1:6" x14ac:dyDescent="0.2">
      <c r="A18" s="110" t="s">
        <v>19</v>
      </c>
      <c r="B18" s="120" t="s">
        <v>300</v>
      </c>
      <c r="C18" s="95"/>
      <c r="D18" s="95"/>
      <c r="E18" s="111"/>
      <c r="F18" s="94">
        <f>'2B'!F293</f>
        <v>2660400</v>
      </c>
    </row>
    <row r="19" spans="1:6" x14ac:dyDescent="0.2">
      <c r="A19" s="110"/>
      <c r="B19" s="109"/>
      <c r="C19" s="95"/>
      <c r="D19" s="95"/>
      <c r="E19" s="111"/>
      <c r="F19" s="94"/>
    </row>
    <row r="20" spans="1:6" x14ac:dyDescent="0.2">
      <c r="A20" s="110" t="s">
        <v>20</v>
      </c>
      <c r="B20" s="120" t="s">
        <v>340</v>
      </c>
      <c r="C20" s="95"/>
      <c r="D20" s="95"/>
      <c r="E20" s="111"/>
      <c r="F20" s="94">
        <f>'3A'!F296</f>
        <v>3784900</v>
      </c>
    </row>
    <row r="21" spans="1:6" x14ac:dyDescent="0.2">
      <c r="A21" s="110"/>
      <c r="B21" s="109"/>
      <c r="C21" s="95"/>
      <c r="D21" s="95"/>
      <c r="E21" s="111"/>
      <c r="F21" s="94"/>
    </row>
    <row r="22" spans="1:6" x14ac:dyDescent="0.2">
      <c r="A22" s="110" t="s">
        <v>7</v>
      </c>
      <c r="B22" s="120" t="s">
        <v>341</v>
      </c>
      <c r="C22" s="95"/>
      <c r="D22" s="95"/>
      <c r="E22" s="111"/>
      <c r="F22" s="94">
        <f>'3B'!F295</f>
        <v>4866300</v>
      </c>
    </row>
    <row r="23" spans="1:6" x14ac:dyDescent="0.2">
      <c r="A23" s="110"/>
      <c r="B23" s="109"/>
      <c r="C23" s="95"/>
      <c r="D23" s="95"/>
      <c r="E23" s="111"/>
      <c r="F23" s="94"/>
    </row>
    <row r="24" spans="1:6" x14ac:dyDescent="0.2">
      <c r="A24" s="110" t="s">
        <v>21</v>
      </c>
      <c r="B24" s="109" t="s">
        <v>345</v>
      </c>
      <c r="C24" s="95"/>
      <c r="D24" s="95"/>
      <c r="E24" s="111"/>
      <c r="F24" s="94">
        <f>Gatehouse!F302</f>
        <v>106200</v>
      </c>
    </row>
    <row r="25" spans="1:6" x14ac:dyDescent="0.2">
      <c r="A25" s="110"/>
      <c r="B25" s="109"/>
      <c r="C25" s="95"/>
      <c r="D25" s="95"/>
      <c r="E25" s="111"/>
      <c r="F25" s="94"/>
    </row>
    <row r="26" spans="1:6" x14ac:dyDescent="0.2">
      <c r="A26" s="110" t="s">
        <v>84</v>
      </c>
      <c r="B26" s="120" t="s">
        <v>329</v>
      </c>
      <c r="C26" s="95"/>
      <c r="D26" s="95"/>
      <c r="E26" s="111"/>
      <c r="F26" s="94">
        <f>'collection page external'!F53</f>
        <v>0</v>
      </c>
    </row>
    <row r="27" spans="1:6" x14ac:dyDescent="0.2">
      <c r="A27" s="110"/>
      <c r="B27" s="109"/>
      <c r="C27" s="95"/>
      <c r="D27" s="95"/>
      <c r="E27" s="111"/>
      <c r="F27" s="94"/>
    </row>
    <row r="28" spans="1:6" x14ac:dyDescent="0.2">
      <c r="A28" s="110" t="s">
        <v>96</v>
      </c>
      <c r="B28" s="109" t="s">
        <v>350</v>
      </c>
      <c r="C28" s="95"/>
      <c r="D28" s="95"/>
      <c r="E28" s="111"/>
      <c r="F28" s="94">
        <f>'collection page irrigation'!F53</f>
        <v>0</v>
      </c>
    </row>
    <row r="29" spans="1:6" x14ac:dyDescent="0.2">
      <c r="A29" s="110"/>
      <c r="B29" s="109"/>
      <c r="C29" s="95"/>
      <c r="D29" s="95"/>
      <c r="E29" s="111"/>
      <c r="F29" s="94"/>
    </row>
    <row r="30" spans="1:6" x14ac:dyDescent="0.2">
      <c r="A30" s="110"/>
      <c r="B30" s="120"/>
      <c r="C30" s="95"/>
      <c r="D30" s="95"/>
      <c r="E30" s="111"/>
      <c r="F30" s="94"/>
    </row>
    <row r="31" spans="1:6" x14ac:dyDescent="0.2">
      <c r="A31" s="110"/>
      <c r="B31" s="109"/>
      <c r="C31" s="95"/>
      <c r="D31" s="95"/>
      <c r="E31" s="111"/>
      <c r="F31" s="94"/>
    </row>
    <row r="32" spans="1:6" x14ac:dyDescent="0.2">
      <c r="A32" s="110"/>
      <c r="B32" s="109"/>
      <c r="C32" s="95"/>
      <c r="D32" s="95"/>
      <c r="E32" s="111"/>
      <c r="F32" s="94"/>
    </row>
    <row r="33" spans="1:6" x14ac:dyDescent="0.2">
      <c r="A33" s="110"/>
      <c r="B33" s="109"/>
      <c r="C33" s="95"/>
      <c r="D33" s="95"/>
      <c r="E33" s="111"/>
      <c r="F33" s="94"/>
    </row>
    <row r="34" spans="1:6" x14ac:dyDescent="0.2">
      <c r="A34" s="110"/>
      <c r="B34" s="109"/>
      <c r="C34" s="95"/>
      <c r="D34" s="95"/>
      <c r="E34" s="111"/>
      <c r="F34" s="94"/>
    </row>
    <row r="35" spans="1:6" x14ac:dyDescent="0.2">
      <c r="A35" s="110"/>
      <c r="B35" s="109"/>
      <c r="C35" s="95"/>
      <c r="D35" s="95"/>
      <c r="E35" s="111"/>
      <c r="F35" s="94"/>
    </row>
    <row r="36" spans="1:6" x14ac:dyDescent="0.2">
      <c r="A36" s="110"/>
      <c r="B36" s="109"/>
      <c r="C36" s="95"/>
      <c r="D36" s="95"/>
      <c r="E36" s="111"/>
      <c r="F36" s="94"/>
    </row>
    <row r="37" spans="1:6" x14ac:dyDescent="0.2">
      <c r="A37" s="110"/>
      <c r="B37" s="109"/>
      <c r="C37" s="95"/>
      <c r="D37" s="95"/>
      <c r="E37" s="111"/>
      <c r="F37" s="94"/>
    </row>
    <row r="38" spans="1:6" x14ac:dyDescent="0.2">
      <c r="A38" s="110"/>
      <c r="B38" s="109"/>
      <c r="C38" s="95"/>
      <c r="D38" s="95"/>
      <c r="E38" s="111"/>
      <c r="F38" s="94"/>
    </row>
    <row r="39" spans="1:6" x14ac:dyDescent="0.2">
      <c r="A39" s="110"/>
      <c r="B39" s="109"/>
      <c r="C39" s="95"/>
      <c r="D39" s="95"/>
      <c r="E39" s="111"/>
      <c r="F39" s="94"/>
    </row>
    <row r="40" spans="1:6" x14ac:dyDescent="0.2">
      <c r="A40" s="110"/>
      <c r="B40" s="109"/>
      <c r="C40" s="95"/>
      <c r="D40" s="95"/>
      <c r="E40" s="111"/>
      <c r="F40" s="94"/>
    </row>
    <row r="41" spans="1:6" x14ac:dyDescent="0.2">
      <c r="A41" s="110"/>
      <c r="B41" s="109"/>
      <c r="C41" s="95"/>
      <c r="D41" s="95"/>
      <c r="E41" s="111"/>
      <c r="F41" s="94"/>
    </row>
    <row r="42" spans="1:6" x14ac:dyDescent="0.2">
      <c r="A42" s="110"/>
      <c r="B42" s="109"/>
      <c r="C42" s="95"/>
      <c r="D42" s="95"/>
      <c r="E42" s="111"/>
      <c r="F42" s="94"/>
    </row>
    <row r="43" spans="1:6" x14ac:dyDescent="0.2">
      <c r="A43" s="110"/>
      <c r="B43" s="109"/>
      <c r="C43" s="95"/>
      <c r="D43" s="95"/>
      <c r="E43" s="111"/>
      <c r="F43" s="94"/>
    </row>
    <row r="44" spans="1:6" x14ac:dyDescent="0.2">
      <c r="A44" s="110"/>
      <c r="B44" s="109"/>
      <c r="C44" s="95"/>
      <c r="D44" s="95"/>
      <c r="E44" s="111"/>
      <c r="F44" s="94"/>
    </row>
    <row r="45" spans="1:6" x14ac:dyDescent="0.2">
      <c r="A45" s="110"/>
      <c r="B45" s="109"/>
      <c r="C45" s="95"/>
      <c r="D45" s="95"/>
      <c r="E45" s="111"/>
      <c r="F45" s="94"/>
    </row>
    <row r="46" spans="1:6" x14ac:dyDescent="0.2">
      <c r="A46" s="110"/>
      <c r="B46" s="109"/>
      <c r="C46" s="95"/>
      <c r="D46" s="95"/>
      <c r="E46" s="111"/>
      <c r="F46" s="94"/>
    </row>
    <row r="47" spans="1:6" x14ac:dyDescent="0.2">
      <c r="A47" s="110"/>
      <c r="B47" s="109"/>
      <c r="C47" s="95"/>
      <c r="D47" s="95"/>
      <c r="E47" s="111"/>
      <c r="F47" s="94"/>
    </row>
    <row r="48" spans="1:6" x14ac:dyDescent="0.2">
      <c r="A48" s="110"/>
      <c r="B48" s="109"/>
      <c r="C48" s="95"/>
      <c r="D48" s="95"/>
      <c r="E48" s="111"/>
      <c r="F48" s="94"/>
    </row>
    <row r="49" spans="1:6" x14ac:dyDescent="0.2">
      <c r="A49" s="110"/>
      <c r="B49" s="109"/>
      <c r="C49" s="95"/>
      <c r="D49" s="95"/>
      <c r="E49" s="111"/>
      <c r="F49" s="94"/>
    </row>
    <row r="50" spans="1:6" x14ac:dyDescent="0.2">
      <c r="A50" s="110"/>
      <c r="B50" s="109"/>
      <c r="C50" s="95"/>
      <c r="D50" s="95"/>
      <c r="E50" s="111"/>
      <c r="F50" s="94"/>
    </row>
    <row r="51" spans="1:6" x14ac:dyDescent="0.2">
      <c r="A51" s="110"/>
      <c r="B51" s="109"/>
      <c r="C51" s="95"/>
      <c r="D51" s="95"/>
      <c r="E51" s="111"/>
      <c r="F51" s="94"/>
    </row>
    <row r="52" spans="1:6" x14ac:dyDescent="0.2">
      <c r="A52" s="110"/>
      <c r="B52" s="109"/>
      <c r="C52" s="95"/>
      <c r="D52" s="95"/>
      <c r="E52" s="111"/>
      <c r="F52" s="94"/>
    </row>
    <row r="53" spans="1:6" x14ac:dyDescent="0.2">
      <c r="A53" s="110"/>
      <c r="B53" s="109"/>
      <c r="C53" s="95"/>
      <c r="D53" s="108"/>
      <c r="E53" s="107"/>
      <c r="F53" s="94"/>
    </row>
    <row r="54" spans="1:6" x14ac:dyDescent="0.2">
      <c r="A54" s="106"/>
      <c r="B54" s="105" t="s">
        <v>327</v>
      </c>
      <c r="C54" s="104"/>
      <c r="D54" s="104"/>
      <c r="E54" s="103"/>
      <c r="F54" s="102">
        <f>SUM(F5:F53)</f>
        <v>23644000</v>
      </c>
    </row>
    <row r="55" spans="1:6" x14ac:dyDescent="0.2">
      <c r="A55" s="101"/>
      <c r="B55" s="100"/>
      <c r="C55" s="99"/>
      <c r="D55" s="99"/>
      <c r="E55" s="98"/>
      <c r="F55" s="97"/>
    </row>
    <row r="56" spans="1:6" hidden="1" x14ac:dyDescent="0.2">
      <c r="A56" s="96"/>
      <c r="B56" s="95"/>
      <c r="C56" s="95"/>
      <c r="D56" s="95"/>
      <c r="E56" s="95"/>
      <c r="F56" s="94"/>
    </row>
    <row r="57" spans="1:6" x14ac:dyDescent="0.2">
      <c r="A57" s="93" t="s">
        <v>326</v>
      </c>
      <c r="B57" s="92"/>
      <c r="C57" s="91"/>
      <c r="D57" s="91"/>
      <c r="E57" s="90"/>
      <c r="F57" s="90" t="s">
        <v>325</v>
      </c>
    </row>
    <row r="58" spans="1:6" x14ac:dyDescent="0.2">
      <c r="A58" s="72" t="s">
        <v>324</v>
      </c>
      <c r="B58" s="89" t="s">
        <v>323</v>
      </c>
      <c r="C58" s="88"/>
      <c r="D58" s="88"/>
      <c r="E58" s="69"/>
      <c r="F58" s="69"/>
    </row>
    <row r="59" spans="1:6" x14ac:dyDescent="0.2">
      <c r="A59" s="82"/>
      <c r="B59" s="87"/>
      <c r="C59" s="61"/>
      <c r="D59" s="61"/>
      <c r="E59" s="78"/>
      <c r="F59" s="75"/>
    </row>
    <row r="60" spans="1:6" x14ac:dyDescent="0.2">
      <c r="A60" s="82"/>
      <c r="B60" s="86" t="s">
        <v>322</v>
      </c>
      <c r="C60" s="61"/>
      <c r="D60" s="61"/>
      <c r="E60" s="78"/>
      <c r="F60" s="78"/>
    </row>
    <row r="61" spans="1:6" x14ac:dyDescent="0.2">
      <c r="A61" s="77"/>
      <c r="B61" s="85"/>
      <c r="C61" s="61"/>
      <c r="D61" s="61"/>
      <c r="E61" s="78"/>
      <c r="F61" s="78"/>
    </row>
    <row r="62" spans="1:6" x14ac:dyDescent="0.2">
      <c r="A62" s="80" t="s">
        <v>8</v>
      </c>
      <c r="B62" s="81" t="s">
        <v>388</v>
      </c>
      <c r="C62" s="61"/>
      <c r="D62" s="61"/>
      <c r="E62" s="78"/>
      <c r="F62" s="78">
        <f>F54</f>
        <v>23644000</v>
      </c>
    </row>
    <row r="63" spans="1:6" x14ac:dyDescent="0.2">
      <c r="A63" s="84"/>
      <c r="B63" s="81"/>
      <c r="C63" s="61"/>
      <c r="D63" s="61"/>
      <c r="E63" s="78"/>
      <c r="F63" s="78"/>
    </row>
    <row r="64" spans="1:6" x14ac:dyDescent="0.2">
      <c r="A64" s="83" t="s">
        <v>11</v>
      </c>
      <c r="B64" s="81" t="s">
        <v>336</v>
      </c>
      <c r="C64" s="61"/>
      <c r="D64" s="61"/>
      <c r="E64" s="78"/>
      <c r="F64" s="78">
        <v>28250000</v>
      </c>
    </row>
    <row r="65" spans="1:6" x14ac:dyDescent="0.2">
      <c r="A65" s="83"/>
      <c r="B65" s="81"/>
      <c r="C65" s="61"/>
      <c r="D65" s="61"/>
      <c r="E65" s="78"/>
      <c r="F65" s="78"/>
    </row>
    <row r="66" spans="1:6" x14ac:dyDescent="0.2">
      <c r="A66" s="83" t="s">
        <v>13</v>
      </c>
      <c r="B66" s="79" t="s">
        <v>337</v>
      </c>
      <c r="C66" s="61"/>
      <c r="D66" s="61"/>
      <c r="E66" s="78"/>
      <c r="F66" s="78">
        <v>5000000</v>
      </c>
    </row>
    <row r="67" spans="1:6" x14ac:dyDescent="0.2">
      <c r="A67" s="121"/>
      <c r="B67" s="79"/>
      <c r="C67" s="61"/>
      <c r="D67" s="61"/>
      <c r="E67" s="78"/>
      <c r="F67" s="78"/>
    </row>
    <row r="68" spans="1:6" x14ac:dyDescent="0.2">
      <c r="A68" s="80" t="s">
        <v>15</v>
      </c>
      <c r="B68" s="79" t="s">
        <v>358</v>
      </c>
      <c r="C68" s="61"/>
      <c r="D68" s="61"/>
      <c r="E68" s="78"/>
      <c r="F68" s="78">
        <v>5000000</v>
      </c>
    </row>
    <row r="69" spans="1:6" x14ac:dyDescent="0.2">
      <c r="A69" s="77"/>
      <c r="B69" s="76"/>
      <c r="C69" s="61"/>
      <c r="D69" s="61"/>
      <c r="E69" s="75"/>
      <c r="F69" s="75"/>
    </row>
    <row r="70" spans="1:6" x14ac:dyDescent="0.2">
      <c r="A70" s="77"/>
      <c r="B70" s="76"/>
      <c r="C70" s="61"/>
      <c r="D70" s="61"/>
      <c r="E70" s="75"/>
      <c r="F70" s="75"/>
    </row>
    <row r="71" spans="1:6" x14ac:dyDescent="0.2">
      <c r="A71" s="72"/>
      <c r="B71" s="74"/>
      <c r="C71" s="70"/>
      <c r="D71" s="70"/>
      <c r="E71" s="73"/>
      <c r="F71" s="69"/>
    </row>
    <row r="72" spans="1:6" ht="25.5" x14ac:dyDescent="0.2">
      <c r="A72" s="72"/>
      <c r="B72" s="71" t="s">
        <v>334</v>
      </c>
      <c r="C72" s="70"/>
      <c r="D72" s="70"/>
      <c r="E72" s="69"/>
      <c r="F72" s="69">
        <f>SUM(F60:F71)</f>
        <v>61894000</v>
      </c>
    </row>
    <row r="73" spans="1:6" x14ac:dyDescent="0.2">
      <c r="A73" s="68"/>
      <c r="B73" s="67"/>
      <c r="C73" s="66"/>
      <c r="D73" s="66"/>
      <c r="E73" s="65"/>
      <c r="F73" s="64"/>
    </row>
    <row r="74" spans="1:6" ht="20.25" customHeight="1" x14ac:dyDescent="0.2">
      <c r="A74" s="1065" t="s">
        <v>321</v>
      </c>
      <c r="B74" s="1065"/>
      <c r="C74" s="1065"/>
      <c r="D74" s="1065"/>
      <c r="E74" s="1065"/>
      <c r="F74" s="1065"/>
    </row>
    <row r="75" spans="1:6" ht="20.25" customHeight="1" x14ac:dyDescent="0.2">
      <c r="A75" s="1065" t="s">
        <v>320</v>
      </c>
      <c r="B75" s="1065"/>
      <c r="C75" s="1065"/>
      <c r="D75" s="1065"/>
      <c r="E75" s="1065"/>
      <c r="F75" s="1065"/>
    </row>
    <row r="76" spans="1:6" ht="20.25" customHeight="1" x14ac:dyDescent="0.2">
      <c r="A76" s="1066" t="s">
        <v>319</v>
      </c>
      <c r="B76" s="1066"/>
      <c r="C76" s="1066"/>
      <c r="D76" s="1066"/>
      <c r="E76" s="1066"/>
      <c r="F76" s="1066"/>
    </row>
    <row r="77" spans="1:6" ht="20.25" customHeight="1" x14ac:dyDescent="0.2">
      <c r="A77" s="1066" t="s">
        <v>318</v>
      </c>
      <c r="B77" s="1066"/>
      <c r="C77" s="1066"/>
      <c r="D77" s="1066"/>
      <c r="E77" s="1066"/>
      <c r="F77" s="1066"/>
    </row>
    <row r="78" spans="1:6" ht="20.25" customHeight="1" x14ac:dyDescent="0.2">
      <c r="A78" s="1063" t="s">
        <v>317</v>
      </c>
      <c r="B78" s="1063"/>
      <c r="C78" s="1063"/>
      <c r="D78" s="1063"/>
      <c r="E78" s="1063"/>
      <c r="F78" s="1063"/>
    </row>
    <row r="79" spans="1:6" ht="20.25" customHeight="1" x14ac:dyDescent="0.2">
      <c r="A79" s="1063" t="s">
        <v>316</v>
      </c>
      <c r="B79" s="1063"/>
      <c r="C79" s="1063"/>
      <c r="D79" s="1063"/>
      <c r="E79" s="1063"/>
      <c r="F79" s="1063"/>
    </row>
    <row r="80" spans="1:6" ht="20.25" customHeight="1" x14ac:dyDescent="0.2">
      <c r="A80" s="1063" t="s">
        <v>315</v>
      </c>
      <c r="B80" s="1063"/>
      <c r="C80" s="1063"/>
      <c r="D80" s="1063"/>
      <c r="E80" s="1063"/>
      <c r="F80" s="1063"/>
    </row>
    <row r="81" spans="1:6" ht="20.25" customHeight="1" x14ac:dyDescent="0.2">
      <c r="A81" s="1063" t="s">
        <v>314</v>
      </c>
      <c r="B81" s="1063"/>
      <c r="C81" s="1063"/>
      <c r="D81" s="1063"/>
      <c r="E81" s="1063"/>
      <c r="F81" s="1063"/>
    </row>
    <row r="82" spans="1:6" ht="20.25" customHeight="1" x14ac:dyDescent="0.2">
      <c r="A82" s="1063" t="s">
        <v>313</v>
      </c>
      <c r="B82" s="1063"/>
      <c r="C82" s="1063"/>
      <c r="D82" s="1063"/>
      <c r="E82" s="1063"/>
      <c r="F82" s="1063"/>
    </row>
    <row r="83" spans="1:6" ht="20.25" customHeight="1" x14ac:dyDescent="0.2">
      <c r="A83" s="1063" t="s">
        <v>312</v>
      </c>
      <c r="B83" s="1063"/>
      <c r="C83" s="1063"/>
      <c r="D83" s="1063"/>
      <c r="E83" s="1063"/>
      <c r="F83" s="1063"/>
    </row>
    <row r="84" spans="1:6" ht="20.25" customHeight="1" x14ac:dyDescent="0.2">
      <c r="A84" s="1063" t="s">
        <v>311</v>
      </c>
      <c r="B84" s="1063"/>
      <c r="C84" s="1063"/>
      <c r="D84" s="1063"/>
      <c r="E84" s="1063"/>
      <c r="F84" s="1063"/>
    </row>
    <row r="85" spans="1:6" ht="20.25" customHeight="1" x14ac:dyDescent="0.2">
      <c r="A85" s="63" t="s">
        <v>310</v>
      </c>
      <c r="B85" s="62"/>
      <c r="C85" s="61"/>
      <c r="D85" s="61"/>
      <c r="E85" s="60"/>
      <c r="F85" s="59"/>
    </row>
    <row r="86" spans="1:6" ht="20.25" customHeight="1" x14ac:dyDescent="0.2">
      <c r="A86" s="63" t="s">
        <v>309</v>
      </c>
      <c r="B86" s="62"/>
      <c r="C86" s="61"/>
      <c r="D86" s="61"/>
      <c r="E86" s="60"/>
      <c r="F86" s="59"/>
    </row>
    <row r="87" spans="1:6" ht="20.25" customHeight="1" x14ac:dyDescent="0.2">
      <c r="A87" s="63"/>
      <c r="B87" s="62"/>
      <c r="C87" s="61"/>
      <c r="D87" s="61"/>
      <c r="E87" s="60"/>
      <c r="F87" s="59"/>
    </row>
    <row r="88" spans="1:6" ht="20.25" customHeight="1" x14ac:dyDescent="0.2">
      <c r="A88" s="63" t="s">
        <v>308</v>
      </c>
      <c r="B88" s="62"/>
      <c r="C88" s="61"/>
      <c r="D88" s="61"/>
      <c r="E88" s="60"/>
      <c r="F88" s="59"/>
    </row>
    <row r="89" spans="1:6" ht="20.25" customHeight="1" x14ac:dyDescent="0.2">
      <c r="A89" s="63"/>
      <c r="B89" s="62"/>
      <c r="C89" s="61"/>
      <c r="D89" s="61"/>
      <c r="E89" s="60"/>
      <c r="F89" s="59"/>
    </row>
    <row r="90" spans="1:6" ht="20.25" customHeight="1" x14ac:dyDescent="0.2">
      <c r="A90" s="63"/>
      <c r="B90" s="62"/>
      <c r="C90" s="61"/>
      <c r="D90" s="61"/>
      <c r="E90" s="60"/>
      <c r="F90" s="59"/>
    </row>
    <row r="91" spans="1:6" ht="20.25" customHeight="1" x14ac:dyDescent="0.2">
      <c r="A91" s="63" t="s">
        <v>307</v>
      </c>
      <c r="B91" s="62"/>
      <c r="C91" s="61"/>
      <c r="D91" s="61"/>
      <c r="E91" s="60"/>
      <c r="F91" s="59"/>
    </row>
    <row r="92" spans="1:6" x14ac:dyDescent="0.2">
      <c r="A92" s="63"/>
      <c r="B92" s="62"/>
      <c r="C92" s="61"/>
      <c r="D92" s="61"/>
      <c r="E92" s="60"/>
      <c r="F92" s="59"/>
    </row>
    <row r="93" spans="1:6" x14ac:dyDescent="0.2">
      <c r="A93" s="63"/>
      <c r="B93" s="62"/>
      <c r="C93" s="61"/>
      <c r="D93" s="61"/>
      <c r="E93" s="60"/>
      <c r="F93" s="59"/>
    </row>
    <row r="94" spans="1:6" x14ac:dyDescent="0.2">
      <c r="A94" s="58"/>
      <c r="B94" s="57"/>
      <c r="C94" s="57"/>
      <c r="D94" s="57"/>
      <c r="E94" s="57"/>
      <c r="F94" s="56"/>
    </row>
    <row r="95" spans="1:6" x14ac:dyDescent="0.2">
      <c r="A95" s="58"/>
      <c r="B95" s="57"/>
      <c r="C95" s="57"/>
      <c r="D95" s="57"/>
      <c r="E95" s="57"/>
      <c r="F95" s="56"/>
    </row>
    <row r="96" spans="1:6" x14ac:dyDescent="0.2">
      <c r="A96" s="55"/>
      <c r="B96" s="54"/>
      <c r="C96" s="54"/>
      <c r="D96" s="54"/>
      <c r="E96" s="54"/>
      <c r="F96" s="53"/>
    </row>
    <row r="97" spans="1:6" x14ac:dyDescent="0.2">
      <c r="A97" s="55"/>
      <c r="B97" s="54"/>
      <c r="C97" s="54"/>
      <c r="D97" s="54"/>
      <c r="E97" s="54"/>
      <c r="F97" s="53"/>
    </row>
    <row r="98" spans="1:6" x14ac:dyDescent="0.2">
      <c r="A98" s="55"/>
      <c r="B98" s="54"/>
      <c r="C98" s="54"/>
      <c r="D98" s="54"/>
      <c r="E98" s="54"/>
      <c r="F98" s="53"/>
    </row>
    <row r="99" spans="1:6" x14ac:dyDescent="0.2">
      <c r="A99" s="55"/>
      <c r="B99" s="54"/>
      <c r="C99" s="54"/>
      <c r="D99" s="54"/>
      <c r="E99" s="54"/>
      <c r="F99" s="53"/>
    </row>
    <row r="100" spans="1:6" x14ac:dyDescent="0.2">
      <c r="A100" s="55"/>
      <c r="B100" s="54"/>
      <c r="C100" s="54"/>
      <c r="D100" s="54"/>
      <c r="E100" s="54"/>
      <c r="F100" s="53"/>
    </row>
    <row r="101" spans="1:6" x14ac:dyDescent="0.2">
      <c r="A101" s="55"/>
      <c r="B101" s="54"/>
      <c r="C101" s="54"/>
      <c r="D101" s="54"/>
      <c r="E101" s="54"/>
      <c r="F101" s="53"/>
    </row>
  </sheetData>
  <sheetProtection algorithmName="SHA-512" hashValue="yDlcboDuTFwZyY8F5zGQSvk9NR3xFa4WDaBWLwNzql9AXuHOs8H/hYFvhwgCooBmccH2zha5apU6NhLqLQ6qfw==" saltValue="ccJinMOn5yCsyfjOSviv0A==" spinCount="100000" sheet="1" objects="1" scenarios="1"/>
  <mergeCells count="12">
    <mergeCell ref="B1:E1"/>
    <mergeCell ref="A74:F74"/>
    <mergeCell ref="A75:F75"/>
    <mergeCell ref="A76:F76"/>
    <mergeCell ref="A77:F77"/>
    <mergeCell ref="A83:F83"/>
    <mergeCell ref="A84:F84"/>
    <mergeCell ref="A78:F78"/>
    <mergeCell ref="A79:F79"/>
    <mergeCell ref="A80:F80"/>
    <mergeCell ref="A81:F81"/>
    <mergeCell ref="A82:F82"/>
  </mergeCells>
  <pageMargins left="0.7" right="0.7" top="0.91666666666666696" bottom="0.75" header="0.3" footer="0.3"/>
  <pageSetup scale="98" firstPageNumber="80" orientation="portrait" useFirstPageNumber="1" horizontalDpi="4294967293" r:id="rId1"/>
  <headerFooter alignWithMargins="0">
    <oddHeader>&amp;C&amp;"Arial,Bold"PROPOSED HOUSING SCHEME ON PLOT LR NO. KAJIADO/KITENGELA/6242 IN KITENGELA, KAJIADO COUNTYSITY RETIREMENT BENEFIT SCHEME
SUMMARY PAGE</oddHeader>
    <oddFooter>&amp;L&amp;"Arial,Bold Italic"VAT INLUSIVE&amp;CE/&amp;P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tabSelected="1" view="pageLayout" topLeftCell="A61" zoomScale="80" zoomScaleNormal="100" zoomScaleSheetLayoutView="96" zoomScalePageLayoutView="80" workbookViewId="0">
      <selection activeCell="B72" sqref="B72"/>
    </sheetView>
  </sheetViews>
  <sheetFormatPr defaultRowHeight="15" x14ac:dyDescent="0.25"/>
  <cols>
    <col min="1" max="1" width="7.140625" style="384" customWidth="1"/>
    <col min="2" max="2" width="81" style="314" customWidth="1"/>
    <col min="3" max="3" width="5.7109375" style="229" bestFit="1" customWidth="1"/>
    <col min="4" max="4" width="7" style="230" bestFit="1" customWidth="1"/>
    <col min="5" max="5" width="10.7109375" style="198" bestFit="1" customWidth="1"/>
    <col min="6" max="6" width="15.85546875" style="890" bestFit="1" customWidth="1"/>
    <col min="7" max="16384" width="9.140625" style="166"/>
  </cols>
  <sheetData>
    <row r="1" spans="1:6" x14ac:dyDescent="0.25">
      <c r="A1" s="227" t="s">
        <v>471</v>
      </c>
      <c r="B1" s="228"/>
      <c r="E1" s="165"/>
      <c r="F1" s="882"/>
    </row>
    <row r="2" spans="1:6" x14ac:dyDescent="0.25">
      <c r="A2" s="1015" t="s">
        <v>0</v>
      </c>
      <c r="B2" s="1017" t="s">
        <v>1</v>
      </c>
      <c r="C2" s="1019" t="s">
        <v>4</v>
      </c>
      <c r="D2" s="1021" t="s">
        <v>5</v>
      </c>
      <c r="E2" s="167" t="s">
        <v>2</v>
      </c>
      <c r="F2" s="157" t="s">
        <v>6</v>
      </c>
    </row>
    <row r="3" spans="1:6" x14ac:dyDescent="0.25">
      <c r="A3" s="1016"/>
      <c r="B3" s="1018"/>
      <c r="C3" s="1020"/>
      <c r="D3" s="1022"/>
      <c r="E3" s="168" t="s">
        <v>3</v>
      </c>
      <c r="F3" s="158" t="s">
        <v>3</v>
      </c>
    </row>
    <row r="4" spans="1:6" x14ac:dyDescent="0.25">
      <c r="A4" s="231"/>
      <c r="B4" s="232"/>
      <c r="C4" s="233"/>
      <c r="D4" s="234"/>
      <c r="E4" s="169"/>
      <c r="F4" s="883"/>
    </row>
    <row r="5" spans="1:6" x14ac:dyDescent="0.25">
      <c r="A5" s="235" t="s">
        <v>7</v>
      </c>
      <c r="B5" s="236" t="s">
        <v>374</v>
      </c>
      <c r="C5" s="237"/>
      <c r="D5" s="238"/>
      <c r="E5" s="171"/>
      <c r="F5" s="829"/>
    </row>
    <row r="6" spans="1:6" x14ac:dyDescent="0.25">
      <c r="A6" s="235"/>
      <c r="B6" s="236"/>
      <c r="C6" s="237"/>
      <c r="D6" s="238"/>
      <c r="E6" s="171"/>
      <c r="F6" s="829"/>
    </row>
    <row r="7" spans="1:6" ht="28.5" x14ac:dyDescent="0.25">
      <c r="A7" s="235"/>
      <c r="B7" s="236" t="s">
        <v>468</v>
      </c>
      <c r="C7" s="237"/>
      <c r="D7" s="238"/>
      <c r="E7" s="171"/>
      <c r="F7" s="829"/>
    </row>
    <row r="8" spans="1:6" x14ac:dyDescent="0.25">
      <c r="A8" s="235"/>
      <c r="B8" s="236"/>
      <c r="C8" s="237"/>
      <c r="D8" s="238"/>
      <c r="E8" s="171"/>
      <c r="F8" s="829"/>
    </row>
    <row r="9" spans="1:6" ht="60" x14ac:dyDescent="0.25">
      <c r="A9" s="241"/>
      <c r="B9" s="242" t="s">
        <v>469</v>
      </c>
      <c r="C9" s="245"/>
      <c r="D9" s="258"/>
      <c r="E9" s="178"/>
      <c r="F9" s="392"/>
    </row>
    <row r="10" spans="1:6" x14ac:dyDescent="0.25">
      <c r="A10" s="241"/>
      <c r="B10" s="242"/>
      <c r="C10" s="245"/>
      <c r="D10" s="258"/>
      <c r="E10" s="178"/>
      <c r="F10" s="392"/>
    </row>
    <row r="11" spans="1:6" x14ac:dyDescent="0.25">
      <c r="A11" s="253"/>
      <c r="B11" s="236" t="s">
        <v>302</v>
      </c>
      <c r="C11" s="237"/>
      <c r="D11" s="238"/>
      <c r="E11" s="171"/>
      <c r="F11" s="829"/>
    </row>
    <row r="12" spans="1:6" ht="75" x14ac:dyDescent="0.25">
      <c r="A12" s="253" t="s">
        <v>8</v>
      </c>
      <c r="B12" s="252" t="s">
        <v>462</v>
      </c>
      <c r="C12" s="245">
        <v>399</v>
      </c>
      <c r="D12" s="245" t="s">
        <v>9</v>
      </c>
      <c r="E12" s="178"/>
      <c r="F12" s="392">
        <f>C12*E12</f>
        <v>0</v>
      </c>
    </row>
    <row r="13" spans="1:6" x14ac:dyDescent="0.25">
      <c r="A13" s="243"/>
      <c r="B13" s="242"/>
      <c r="C13" s="245"/>
      <c r="D13" s="245"/>
      <c r="E13" s="178"/>
      <c r="F13" s="392"/>
    </row>
    <row r="14" spans="1:6" x14ac:dyDescent="0.25">
      <c r="A14" s="243"/>
      <c r="B14" s="246" t="s">
        <v>10</v>
      </c>
      <c r="C14" s="245"/>
      <c r="D14" s="245"/>
      <c r="E14" s="178"/>
      <c r="F14" s="392"/>
    </row>
    <row r="15" spans="1:6" ht="30" x14ac:dyDescent="0.25">
      <c r="A15" s="247" t="s">
        <v>11</v>
      </c>
      <c r="B15" s="242" t="s">
        <v>463</v>
      </c>
      <c r="C15" s="245">
        <v>402</v>
      </c>
      <c r="D15" s="245" t="s">
        <v>9</v>
      </c>
      <c r="E15" s="178"/>
      <c r="F15" s="392">
        <f>C15*E15</f>
        <v>0</v>
      </c>
    </row>
    <row r="16" spans="1:6" x14ac:dyDescent="0.25">
      <c r="A16" s="243"/>
      <c r="B16" s="248"/>
      <c r="C16" s="245"/>
      <c r="D16" s="245"/>
      <c r="E16" s="178"/>
      <c r="F16" s="392"/>
    </row>
    <row r="17" spans="1:6" x14ac:dyDescent="0.25">
      <c r="A17" s="243"/>
      <c r="B17" s="249" t="s">
        <v>12</v>
      </c>
      <c r="C17" s="250"/>
      <c r="D17" s="250"/>
      <c r="E17" s="171"/>
      <c r="F17" s="392"/>
    </row>
    <row r="18" spans="1:6" x14ac:dyDescent="0.25">
      <c r="A18" s="241" t="s">
        <v>13</v>
      </c>
      <c r="B18" s="242" t="s">
        <v>250</v>
      </c>
      <c r="C18" s="245">
        <v>402</v>
      </c>
      <c r="D18" s="245" t="s">
        <v>9</v>
      </c>
      <c r="E18" s="178"/>
      <c r="F18" s="392">
        <f>C18*E18</f>
        <v>0</v>
      </c>
    </row>
    <row r="19" spans="1:6" x14ac:dyDescent="0.25">
      <c r="A19" s="243"/>
      <c r="B19" s="248"/>
      <c r="C19" s="245"/>
      <c r="D19" s="245"/>
      <c r="E19" s="178"/>
      <c r="F19" s="392"/>
    </row>
    <row r="20" spans="1:6" x14ac:dyDescent="0.25">
      <c r="A20" s="241"/>
      <c r="B20" s="251" t="s">
        <v>14</v>
      </c>
      <c r="C20" s="245"/>
      <c r="D20" s="245"/>
      <c r="E20" s="178"/>
      <c r="F20" s="392"/>
    </row>
    <row r="21" spans="1:6" ht="60" x14ac:dyDescent="0.25">
      <c r="A21" s="241" t="s">
        <v>15</v>
      </c>
      <c r="B21" s="252" t="s">
        <v>251</v>
      </c>
      <c r="C21" s="245">
        <v>373</v>
      </c>
      <c r="D21" s="245" t="s">
        <v>9</v>
      </c>
      <c r="E21" s="178"/>
      <c r="F21" s="392">
        <f>C21*E21</f>
        <v>0</v>
      </c>
    </row>
    <row r="22" spans="1:6" x14ac:dyDescent="0.25">
      <c r="A22" s="241"/>
      <c r="B22" s="252"/>
      <c r="C22" s="245"/>
      <c r="D22" s="245"/>
      <c r="E22" s="178"/>
      <c r="F22" s="392"/>
    </row>
    <row r="23" spans="1:6" ht="60" x14ac:dyDescent="0.25">
      <c r="A23" s="241" t="s">
        <v>17</v>
      </c>
      <c r="B23" s="252" t="s">
        <v>467</v>
      </c>
      <c r="C23" s="245">
        <v>115</v>
      </c>
      <c r="D23" s="245" t="s">
        <v>9</v>
      </c>
      <c r="E23" s="178"/>
      <c r="F23" s="392">
        <f>C23*E23</f>
        <v>0</v>
      </c>
    </row>
    <row r="24" spans="1:6" x14ac:dyDescent="0.25">
      <c r="A24" s="241"/>
      <c r="B24" s="252"/>
      <c r="C24" s="245"/>
      <c r="D24" s="245"/>
      <c r="E24" s="178"/>
      <c r="F24" s="392"/>
    </row>
    <row r="25" spans="1:6" x14ac:dyDescent="0.25">
      <c r="A25" s="253" t="s">
        <v>18</v>
      </c>
      <c r="B25" s="236" t="s">
        <v>16</v>
      </c>
      <c r="C25" s="237"/>
      <c r="D25" s="238"/>
      <c r="E25" s="171"/>
      <c r="F25" s="392"/>
    </row>
    <row r="26" spans="1:6" ht="30" x14ac:dyDescent="0.25">
      <c r="A26" s="241"/>
      <c r="B26" s="242" t="s">
        <v>100</v>
      </c>
      <c r="C26" s="245">
        <v>488</v>
      </c>
      <c r="D26" s="245" t="s">
        <v>9</v>
      </c>
      <c r="E26" s="178"/>
      <c r="F26" s="392">
        <f>C26*E26</f>
        <v>0</v>
      </c>
    </row>
    <row r="27" spans="1:6" x14ac:dyDescent="0.25">
      <c r="A27" s="241"/>
      <c r="B27" s="242"/>
      <c r="C27" s="245"/>
      <c r="D27" s="245"/>
      <c r="E27" s="178"/>
      <c r="F27" s="392"/>
    </row>
    <row r="28" spans="1:6" x14ac:dyDescent="0.25">
      <c r="A28" s="243" t="s">
        <v>19</v>
      </c>
      <c r="B28" s="236" t="s">
        <v>97</v>
      </c>
      <c r="C28" s="259"/>
      <c r="D28" s="260"/>
      <c r="E28" s="196"/>
      <c r="F28" s="392"/>
    </row>
    <row r="29" spans="1:6" x14ac:dyDescent="0.25">
      <c r="A29" s="243"/>
      <c r="B29" s="261" t="s">
        <v>105</v>
      </c>
      <c r="C29" s="245">
        <v>488</v>
      </c>
      <c r="D29" s="245" t="s">
        <v>9</v>
      </c>
      <c r="E29" s="178"/>
      <c r="F29" s="392">
        <f>C29*E29</f>
        <v>0</v>
      </c>
    </row>
    <row r="30" spans="1:6" x14ac:dyDescent="0.25">
      <c r="A30" s="241"/>
      <c r="B30" s="242"/>
      <c r="C30" s="266"/>
      <c r="D30" s="245"/>
      <c r="E30" s="178"/>
      <c r="F30" s="392"/>
    </row>
    <row r="31" spans="1:6" x14ac:dyDescent="0.25">
      <c r="A31" s="243" t="s">
        <v>20</v>
      </c>
      <c r="B31" s="506" t="s">
        <v>95</v>
      </c>
      <c r="C31" s="266"/>
      <c r="D31" s="245"/>
      <c r="E31" s="178"/>
      <c r="F31" s="392"/>
    </row>
    <row r="32" spans="1:6" ht="60" x14ac:dyDescent="0.25">
      <c r="A32" s="243"/>
      <c r="B32" s="264" t="s">
        <v>106</v>
      </c>
      <c r="C32" s="245">
        <v>89</v>
      </c>
      <c r="D32" s="258" t="s">
        <v>81</v>
      </c>
      <c r="E32" s="623"/>
      <c r="F32" s="392">
        <f>C32*E32</f>
        <v>0</v>
      </c>
    </row>
    <row r="33" spans="1:6" x14ac:dyDescent="0.25">
      <c r="A33" s="243"/>
      <c r="B33" s="264"/>
      <c r="C33" s="266"/>
      <c r="D33" s="258"/>
      <c r="E33" s="623"/>
      <c r="F33" s="392"/>
    </row>
    <row r="34" spans="1:6" x14ac:dyDescent="0.25">
      <c r="A34" s="254" t="s">
        <v>7</v>
      </c>
      <c r="B34" s="255" t="s">
        <v>113</v>
      </c>
      <c r="C34" s="256"/>
      <c r="D34" s="256"/>
      <c r="E34" s="184"/>
      <c r="F34" s="391"/>
    </row>
    <row r="35" spans="1:6" ht="30" x14ac:dyDescent="0.25">
      <c r="A35" s="254"/>
      <c r="B35" s="257" t="s">
        <v>114</v>
      </c>
      <c r="C35" s="256">
        <v>397</v>
      </c>
      <c r="D35" s="256" t="s">
        <v>112</v>
      </c>
      <c r="E35" s="184"/>
      <c r="F35" s="884">
        <f>C35*E35</f>
        <v>0</v>
      </c>
    </row>
    <row r="36" spans="1:6" x14ac:dyDescent="0.25">
      <c r="A36" s="243"/>
      <c r="B36" s="242"/>
      <c r="C36" s="245"/>
      <c r="D36" s="258"/>
      <c r="E36" s="180"/>
      <c r="F36" s="392"/>
    </row>
    <row r="37" spans="1:6" x14ac:dyDescent="0.25">
      <c r="A37" s="243" t="s">
        <v>21</v>
      </c>
      <c r="B37" s="236" t="s">
        <v>97</v>
      </c>
      <c r="C37" s="259"/>
      <c r="D37" s="260"/>
      <c r="E37" s="196"/>
      <c r="F37" s="392"/>
    </row>
    <row r="38" spans="1:6" x14ac:dyDescent="0.25">
      <c r="A38" s="243"/>
      <c r="B38" s="261" t="s">
        <v>105</v>
      </c>
      <c r="C38" s="245">
        <v>397</v>
      </c>
      <c r="D38" s="245" t="s">
        <v>9</v>
      </c>
      <c r="E38" s="178"/>
      <c r="F38" s="392">
        <f>C38*E38</f>
        <v>0</v>
      </c>
    </row>
    <row r="39" spans="1:6" x14ac:dyDescent="0.25">
      <c r="A39" s="243"/>
      <c r="B39" s="507"/>
      <c r="C39" s="245"/>
      <c r="D39" s="245"/>
      <c r="E39" s="178"/>
      <c r="F39" s="392"/>
    </row>
    <row r="40" spans="1:6" x14ac:dyDescent="0.25">
      <c r="A40" s="243" t="s">
        <v>84</v>
      </c>
      <c r="B40" s="874" t="s">
        <v>101</v>
      </c>
      <c r="C40" s="245"/>
      <c r="D40" s="258"/>
      <c r="E40" s="178"/>
      <c r="F40" s="392"/>
    </row>
    <row r="41" spans="1:6" ht="30" x14ac:dyDescent="0.25">
      <c r="A41" s="243"/>
      <c r="B41" s="263" t="s">
        <v>254</v>
      </c>
      <c r="C41" s="245">
        <v>397</v>
      </c>
      <c r="D41" s="245" t="s">
        <v>9</v>
      </c>
      <c r="E41" s="178"/>
      <c r="F41" s="392">
        <f>C41*E41</f>
        <v>0</v>
      </c>
    </row>
    <row r="42" spans="1:6" x14ac:dyDescent="0.25">
      <c r="A42" s="243"/>
      <c r="B42" s="875"/>
      <c r="C42" s="245"/>
      <c r="D42" s="258"/>
      <c r="E42" s="180"/>
      <c r="F42" s="392"/>
    </row>
    <row r="43" spans="1:6" x14ac:dyDescent="0.25">
      <c r="A43" s="521"/>
      <c r="B43" s="876"/>
      <c r="C43" s="292"/>
      <c r="D43" s="293"/>
      <c r="E43" s="191"/>
      <c r="F43" s="392"/>
    </row>
    <row r="44" spans="1:6" x14ac:dyDescent="0.25">
      <c r="A44" s="231"/>
      <c r="B44" s="267" t="s">
        <v>470</v>
      </c>
      <c r="C44" s="268"/>
      <c r="D44" s="268"/>
      <c r="E44" s="181"/>
      <c r="F44" s="597">
        <f>SUM(F9:F43)</f>
        <v>0</v>
      </c>
    </row>
    <row r="45" spans="1:6" x14ac:dyDescent="0.25">
      <c r="A45" s="269"/>
      <c r="B45" s="270"/>
      <c r="C45" s="271"/>
      <c r="D45" s="271"/>
      <c r="E45" s="182"/>
      <c r="F45" s="158"/>
    </row>
    <row r="46" spans="1:6" x14ac:dyDescent="0.25">
      <c r="A46" s="998" t="str">
        <f>A1</f>
        <v>SCHEDULE OF CLIENT SUPPLY ITEMS</v>
      </c>
      <c r="B46" s="875"/>
      <c r="C46" s="245"/>
      <c r="D46" s="258"/>
      <c r="E46" s="180"/>
      <c r="F46" s="392"/>
    </row>
    <row r="47" spans="1:6" x14ac:dyDescent="0.25">
      <c r="A47" s="1015" t="s">
        <v>0</v>
      </c>
      <c r="B47" s="1017" t="s">
        <v>1</v>
      </c>
      <c r="C47" s="1019" t="s">
        <v>4</v>
      </c>
      <c r="D47" s="1021" t="s">
        <v>5</v>
      </c>
      <c r="E47" s="167" t="s">
        <v>2</v>
      </c>
      <c r="F47" s="157" t="s">
        <v>6</v>
      </c>
    </row>
    <row r="48" spans="1:6" x14ac:dyDescent="0.25">
      <c r="A48" s="1016"/>
      <c r="B48" s="1018"/>
      <c r="C48" s="1020"/>
      <c r="D48" s="1022"/>
      <c r="E48" s="168" t="s">
        <v>3</v>
      </c>
      <c r="F48" s="158" t="s">
        <v>3</v>
      </c>
    </row>
    <row r="49" spans="1:6" x14ac:dyDescent="0.25">
      <c r="A49" s="243"/>
      <c r="B49" s="875"/>
      <c r="C49" s="245"/>
      <c r="D49" s="258"/>
      <c r="E49" s="180"/>
      <c r="F49" s="392"/>
    </row>
    <row r="50" spans="1:6" x14ac:dyDescent="0.25">
      <c r="A50" s="243"/>
      <c r="B50" s="875" t="s">
        <v>472</v>
      </c>
      <c r="C50" s="245"/>
      <c r="D50" s="258"/>
      <c r="E50" s="180"/>
      <c r="F50" s="392">
        <f>F44</f>
        <v>0</v>
      </c>
    </row>
    <row r="51" spans="1:6" x14ac:dyDescent="0.25">
      <c r="A51" s="243"/>
      <c r="B51" s="875"/>
      <c r="C51" s="245"/>
      <c r="D51" s="258"/>
      <c r="E51" s="180"/>
      <c r="F51" s="392"/>
    </row>
    <row r="52" spans="1:6" x14ac:dyDescent="0.25">
      <c r="A52" s="243" t="s">
        <v>96</v>
      </c>
      <c r="B52" s="506" t="s">
        <v>98</v>
      </c>
      <c r="C52" s="245"/>
      <c r="D52" s="258"/>
      <c r="E52" s="180"/>
      <c r="F52" s="392"/>
    </row>
    <row r="53" spans="1:6" ht="30" x14ac:dyDescent="0.25">
      <c r="A53" s="243" t="s">
        <v>77</v>
      </c>
      <c r="B53" s="252" t="s">
        <v>107</v>
      </c>
      <c r="C53" s="245">
        <v>89</v>
      </c>
      <c r="D53" s="258" t="s">
        <v>81</v>
      </c>
      <c r="E53" s="180"/>
      <c r="F53" s="392">
        <f>C53*E53</f>
        <v>0</v>
      </c>
    </row>
    <row r="54" spans="1:6" x14ac:dyDescent="0.25">
      <c r="A54" s="243"/>
      <c r="B54" s="252"/>
      <c r="C54" s="245"/>
      <c r="D54" s="258"/>
      <c r="E54" s="180"/>
      <c r="F54" s="392"/>
    </row>
    <row r="55" spans="1:6" ht="30" x14ac:dyDescent="0.25">
      <c r="A55" s="243" t="s">
        <v>78</v>
      </c>
      <c r="B55" s="252" t="s">
        <v>99</v>
      </c>
      <c r="C55" s="245">
        <v>89</v>
      </c>
      <c r="D55" s="258" t="s">
        <v>81</v>
      </c>
      <c r="E55" s="180"/>
      <c r="F55" s="392">
        <f>C55*E55</f>
        <v>0</v>
      </c>
    </row>
    <row r="56" spans="1:6" x14ac:dyDescent="0.25">
      <c r="A56" s="243"/>
      <c r="B56" s="252"/>
      <c r="C56" s="245"/>
      <c r="D56" s="258"/>
      <c r="E56" s="180"/>
      <c r="F56" s="392"/>
    </row>
    <row r="57" spans="1:6" x14ac:dyDescent="0.25">
      <c r="A57" s="243" t="s">
        <v>117</v>
      </c>
      <c r="B57" s="506" t="s">
        <v>378</v>
      </c>
      <c r="C57" s="245"/>
      <c r="D57" s="258"/>
      <c r="E57" s="180"/>
      <c r="F57" s="392"/>
    </row>
    <row r="58" spans="1:6" ht="30" x14ac:dyDescent="0.25">
      <c r="A58" s="243"/>
      <c r="B58" s="242" t="s">
        <v>466</v>
      </c>
      <c r="C58" s="245">
        <v>89</v>
      </c>
      <c r="D58" s="258" t="s">
        <v>81</v>
      </c>
      <c r="E58" s="180"/>
      <c r="F58" s="392">
        <f>C58*E58</f>
        <v>0</v>
      </c>
    </row>
    <row r="59" spans="1:6" x14ac:dyDescent="0.25">
      <c r="A59" s="243"/>
      <c r="B59" s="242"/>
      <c r="C59" s="245"/>
      <c r="D59" s="258"/>
      <c r="E59" s="180"/>
      <c r="F59" s="392"/>
    </row>
    <row r="60" spans="1:6" x14ac:dyDescent="0.25">
      <c r="A60" s="253"/>
      <c r="B60" s="236" t="s">
        <v>302</v>
      </c>
      <c r="C60" s="237"/>
      <c r="D60" s="238"/>
      <c r="E60" s="171"/>
      <c r="F60" s="387"/>
    </row>
    <row r="61" spans="1:6" ht="30" x14ac:dyDescent="0.25">
      <c r="A61" s="253" t="s">
        <v>476</v>
      </c>
      <c r="B61" s="242" t="s">
        <v>382</v>
      </c>
      <c r="C61" s="245">
        <v>3</v>
      </c>
      <c r="D61" s="245" t="s">
        <v>9</v>
      </c>
      <c r="E61" s="176"/>
      <c r="F61" s="390">
        <f>C61*E61</f>
        <v>0</v>
      </c>
    </row>
    <row r="62" spans="1:6" x14ac:dyDescent="0.25">
      <c r="A62" s="243"/>
      <c r="B62" s="242"/>
      <c r="C62" s="245"/>
      <c r="D62" s="258"/>
      <c r="E62" s="180"/>
      <c r="F62" s="392"/>
    </row>
    <row r="63" spans="1:6" x14ac:dyDescent="0.25">
      <c r="A63" s="243" t="s">
        <v>479</v>
      </c>
      <c r="B63" s="246" t="s">
        <v>247</v>
      </c>
      <c r="C63" s="245"/>
      <c r="D63" s="258"/>
      <c r="E63" s="178"/>
      <c r="F63" s="390"/>
    </row>
    <row r="64" spans="1:6" ht="48" x14ac:dyDescent="0.25">
      <c r="A64" s="243"/>
      <c r="B64" s="265" t="s">
        <v>464</v>
      </c>
      <c r="C64" s="245">
        <v>4</v>
      </c>
      <c r="D64" s="245" t="s">
        <v>9</v>
      </c>
      <c r="E64" s="178"/>
      <c r="F64" s="390">
        <f>C64*E64</f>
        <v>0</v>
      </c>
    </row>
    <row r="65" spans="1:6" x14ac:dyDescent="0.25">
      <c r="A65" s="243"/>
      <c r="B65" s="236"/>
      <c r="C65" s="259"/>
      <c r="D65" s="260"/>
      <c r="E65" s="178"/>
      <c r="F65" s="390"/>
    </row>
    <row r="66" spans="1:6" x14ac:dyDescent="0.25">
      <c r="A66" s="243" t="s">
        <v>480</v>
      </c>
      <c r="B66" s="246" t="s">
        <v>248</v>
      </c>
      <c r="C66" s="266"/>
      <c r="D66" s="258"/>
      <c r="E66" s="180"/>
      <c r="F66" s="390"/>
    </row>
    <row r="67" spans="1:6" ht="45" x14ac:dyDescent="0.25">
      <c r="A67" s="243"/>
      <c r="B67" s="252" t="s">
        <v>253</v>
      </c>
      <c r="C67" s="245">
        <v>4</v>
      </c>
      <c r="D67" s="245" t="s">
        <v>9</v>
      </c>
      <c r="E67" s="178"/>
      <c r="F67" s="390">
        <f>C67*E67</f>
        <v>0</v>
      </c>
    </row>
    <row r="68" spans="1:6" x14ac:dyDescent="0.25">
      <c r="A68" s="243"/>
      <c r="B68" s="242"/>
      <c r="C68" s="266"/>
      <c r="D68" s="258"/>
      <c r="E68" s="180"/>
      <c r="F68" s="390"/>
    </row>
    <row r="69" spans="1:6" x14ac:dyDescent="0.25">
      <c r="A69" s="243" t="s">
        <v>141</v>
      </c>
      <c r="B69" s="246" t="s">
        <v>249</v>
      </c>
      <c r="C69" s="266"/>
      <c r="D69" s="258"/>
      <c r="E69" s="180"/>
      <c r="F69" s="390"/>
    </row>
    <row r="70" spans="1:6" ht="30" x14ac:dyDescent="0.25">
      <c r="A70" s="243"/>
      <c r="B70" s="261" t="s">
        <v>376</v>
      </c>
      <c r="C70" s="245">
        <v>4</v>
      </c>
      <c r="D70" s="245" t="s">
        <v>9</v>
      </c>
      <c r="E70" s="178"/>
      <c r="F70" s="390">
        <f>C70*E70</f>
        <v>0</v>
      </c>
    </row>
    <row r="71" spans="1:6" x14ac:dyDescent="0.25">
      <c r="A71" s="243"/>
      <c r="B71" s="242"/>
      <c r="C71" s="245"/>
      <c r="D71" s="258"/>
      <c r="E71" s="180"/>
      <c r="F71" s="392"/>
    </row>
    <row r="72" spans="1:6" x14ac:dyDescent="0.25">
      <c r="A72" s="243"/>
      <c r="B72" s="242"/>
      <c r="C72" s="245"/>
      <c r="D72" s="258"/>
      <c r="E72" s="180"/>
      <c r="F72" s="392"/>
    </row>
    <row r="73" spans="1:6" x14ac:dyDescent="0.25">
      <c r="A73" s="243"/>
      <c r="B73" s="242"/>
      <c r="C73" s="245"/>
      <c r="D73" s="258"/>
      <c r="E73" s="180"/>
      <c r="F73" s="392"/>
    </row>
    <row r="74" spans="1:6" x14ac:dyDescent="0.25">
      <c r="A74" s="243"/>
      <c r="B74" s="242"/>
      <c r="C74" s="245"/>
      <c r="D74" s="258"/>
      <c r="E74" s="180"/>
      <c r="F74" s="392"/>
    </row>
    <row r="75" spans="1:6" x14ac:dyDescent="0.25">
      <c r="A75" s="243"/>
      <c r="B75" s="242"/>
      <c r="C75" s="245"/>
      <c r="D75" s="258"/>
      <c r="E75" s="180"/>
      <c r="F75" s="392"/>
    </row>
    <row r="76" spans="1:6" x14ac:dyDescent="0.25">
      <c r="A76" s="243"/>
      <c r="B76" s="242"/>
      <c r="C76" s="245"/>
      <c r="D76" s="258"/>
      <c r="E76" s="180"/>
      <c r="F76" s="392"/>
    </row>
    <row r="77" spans="1:6" x14ac:dyDescent="0.25">
      <c r="A77" s="243"/>
      <c r="B77" s="242"/>
      <c r="C77" s="245"/>
      <c r="D77" s="258"/>
      <c r="E77" s="180"/>
      <c r="F77" s="392"/>
    </row>
    <row r="78" spans="1:6" x14ac:dyDescent="0.25">
      <c r="A78" s="243"/>
      <c r="B78" s="242"/>
      <c r="C78" s="245"/>
      <c r="D78" s="258"/>
      <c r="E78" s="180"/>
      <c r="F78" s="392"/>
    </row>
    <row r="79" spans="1:6" x14ac:dyDescent="0.25">
      <c r="A79" s="243"/>
      <c r="B79" s="242"/>
      <c r="C79" s="245"/>
      <c r="D79" s="258"/>
      <c r="E79" s="180"/>
      <c r="F79" s="392"/>
    </row>
    <row r="80" spans="1:6" x14ac:dyDescent="0.25">
      <c r="A80" s="243"/>
      <c r="B80" s="242"/>
      <c r="C80" s="245"/>
      <c r="D80" s="258"/>
      <c r="E80" s="180"/>
      <c r="F80" s="392"/>
    </row>
    <row r="81" spans="1:6" x14ac:dyDescent="0.25">
      <c r="A81" s="243"/>
      <c r="B81" s="242"/>
      <c r="C81" s="245"/>
      <c r="D81" s="258"/>
      <c r="E81" s="180"/>
      <c r="F81" s="392"/>
    </row>
    <row r="82" spans="1:6" x14ac:dyDescent="0.25">
      <c r="A82" s="243"/>
      <c r="B82" s="242"/>
      <c r="C82" s="245"/>
      <c r="D82" s="258"/>
      <c r="E82" s="180"/>
      <c r="F82" s="392"/>
    </row>
    <row r="83" spans="1:6" x14ac:dyDescent="0.25">
      <c r="A83" s="243"/>
      <c r="B83" s="242"/>
      <c r="C83" s="245"/>
      <c r="D83" s="258"/>
      <c r="E83" s="180"/>
      <c r="F83" s="392"/>
    </row>
    <row r="84" spans="1:6" x14ac:dyDescent="0.25">
      <c r="A84" s="243"/>
      <c r="B84" s="242"/>
      <c r="C84" s="245"/>
      <c r="D84" s="258"/>
      <c r="E84" s="180"/>
      <c r="F84" s="392"/>
    </row>
    <row r="85" spans="1:6" x14ac:dyDescent="0.25">
      <c r="A85" s="243"/>
      <c r="B85" s="242"/>
      <c r="C85" s="245"/>
      <c r="D85" s="258"/>
      <c r="E85" s="180"/>
      <c r="F85" s="392"/>
    </row>
    <row r="86" spans="1:6" x14ac:dyDescent="0.25">
      <c r="A86" s="243"/>
      <c r="B86" s="242"/>
      <c r="C86" s="245"/>
      <c r="D86" s="258"/>
      <c r="E86" s="180"/>
      <c r="F86" s="392"/>
    </row>
    <row r="87" spans="1:6" x14ac:dyDescent="0.25">
      <c r="A87" s="243"/>
      <c r="B87" s="242"/>
      <c r="C87" s="245"/>
      <c r="D87" s="258"/>
      <c r="E87" s="180"/>
      <c r="F87" s="392"/>
    </row>
    <row r="88" spans="1:6" x14ac:dyDescent="0.25">
      <c r="A88" s="243"/>
      <c r="B88" s="242"/>
      <c r="C88" s="245"/>
      <c r="D88" s="258"/>
      <c r="E88" s="180"/>
      <c r="F88" s="392"/>
    </row>
    <row r="89" spans="1:6" x14ac:dyDescent="0.25">
      <c r="A89" s="243"/>
      <c r="B89" s="242"/>
      <c r="C89" s="245"/>
      <c r="D89" s="258"/>
      <c r="E89" s="180"/>
      <c r="F89" s="392"/>
    </row>
    <row r="90" spans="1:6" x14ac:dyDescent="0.25">
      <c r="A90" s="243"/>
      <c r="B90" s="242"/>
      <c r="C90" s="245"/>
      <c r="D90" s="258"/>
      <c r="E90" s="180"/>
      <c r="F90" s="392"/>
    </row>
    <row r="91" spans="1:6" x14ac:dyDescent="0.25">
      <c r="A91" s="243"/>
      <c r="B91" s="242"/>
      <c r="C91" s="245"/>
      <c r="D91" s="258"/>
      <c r="E91" s="180"/>
      <c r="F91" s="392"/>
    </row>
    <row r="92" spans="1:6" x14ac:dyDescent="0.25">
      <c r="A92" s="243"/>
      <c r="B92" s="242"/>
      <c r="C92" s="245"/>
      <c r="D92" s="258"/>
      <c r="E92" s="180"/>
      <c r="F92" s="392"/>
    </row>
    <row r="93" spans="1:6" x14ac:dyDescent="0.25">
      <c r="A93" s="243"/>
      <c r="B93" s="242"/>
      <c r="C93" s="245"/>
      <c r="D93" s="258"/>
      <c r="E93" s="180"/>
      <c r="F93" s="392"/>
    </row>
    <row r="94" spans="1:6" x14ac:dyDescent="0.25">
      <c r="A94" s="243"/>
      <c r="B94" s="242"/>
      <c r="C94" s="245"/>
      <c r="D94" s="258"/>
      <c r="E94" s="180"/>
      <c r="F94" s="392"/>
    </row>
    <row r="95" spans="1:6" x14ac:dyDescent="0.25">
      <c r="A95" s="243"/>
      <c r="B95" s="242"/>
      <c r="C95" s="245"/>
      <c r="D95" s="258"/>
      <c r="E95" s="180"/>
      <c r="F95" s="392"/>
    </row>
    <row r="96" spans="1:6" x14ac:dyDescent="0.25">
      <c r="A96" s="521"/>
      <c r="B96" s="876"/>
      <c r="C96" s="292"/>
      <c r="D96" s="293"/>
      <c r="E96" s="191"/>
      <c r="F96" s="392"/>
    </row>
    <row r="97" spans="1:6" x14ac:dyDescent="0.25">
      <c r="A97" s="231"/>
      <c r="B97" s="378" t="s">
        <v>482</v>
      </c>
      <c r="C97" s="268"/>
      <c r="D97" s="268"/>
      <c r="E97" s="181"/>
      <c r="F97" s="597">
        <f>SUM(F49:F96)</f>
        <v>0</v>
      </c>
    </row>
    <row r="98" spans="1:6" x14ac:dyDescent="0.25">
      <c r="A98" s="269"/>
      <c r="B98" s="382" t="s">
        <v>481</v>
      </c>
      <c r="C98" s="271"/>
      <c r="D98" s="271"/>
      <c r="E98" s="182"/>
      <c r="F98" s="158"/>
    </row>
  </sheetData>
  <sheetProtection algorithmName="SHA-512" hashValue="Qoq66f3YsjTfByqyhvwmCZSU7nbnvJziT0DnRmD1jfjqfMJBcLpWW4fHTy+1ToAyIGIbGToHb77u+LUnXneN5A==" saltValue="2JhCzRERTTGMqShLEO0uyg==" spinCount="100000" sheet="1" objects="1" scenarios="1"/>
  <mergeCells count="8">
    <mergeCell ref="A47:A48"/>
    <mergeCell ref="B47:B48"/>
    <mergeCell ref="C47:C48"/>
    <mergeCell ref="D47:D48"/>
    <mergeCell ref="A2:A3"/>
    <mergeCell ref="B2:B3"/>
    <mergeCell ref="C2:C3"/>
    <mergeCell ref="D2:D3"/>
  </mergeCells>
  <pageMargins left="0.77291666666666703" right="0.45" top="0.90625" bottom="0.75" header="0.3" footer="0.3"/>
  <pageSetup scale="70"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Roman,Regular"F/&amp;P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8"/>
  <sheetViews>
    <sheetView view="pageBreakPreview" topLeftCell="A448" zoomScale="96" zoomScaleNormal="100" zoomScaleSheetLayoutView="96" zoomScalePageLayoutView="71" workbookViewId="0">
      <selection activeCell="G448" sqref="G1:Z1048576"/>
    </sheetView>
  </sheetViews>
  <sheetFormatPr defaultRowHeight="15" x14ac:dyDescent="0.25"/>
  <cols>
    <col min="1" max="1" width="7.140625" style="384" customWidth="1"/>
    <col min="2" max="2" width="81" style="314" customWidth="1"/>
    <col min="3" max="3" width="6.7109375" style="229" bestFit="1" customWidth="1"/>
    <col min="4" max="4" width="7" style="230" bestFit="1" customWidth="1"/>
    <col min="5" max="5" width="13.42578125" style="198" bestFit="1" customWidth="1"/>
    <col min="6" max="6" width="16.42578125" style="405" bestFit="1" customWidth="1"/>
    <col min="7" max="7" width="9.140625" style="166"/>
    <col min="8" max="8" width="12.42578125" style="166" bestFit="1" customWidth="1"/>
    <col min="9" max="9" width="9.28515625" style="166" bestFit="1" customWidth="1"/>
    <col min="10" max="10" width="10.140625" style="166" bestFit="1" customWidth="1"/>
    <col min="11" max="16384" width="9.140625" style="166"/>
  </cols>
  <sheetData>
    <row r="1" spans="1:6" x14ac:dyDescent="0.25">
      <c r="A1" s="227" t="s">
        <v>246</v>
      </c>
      <c r="B1" s="228"/>
      <c r="E1" s="165"/>
      <c r="F1" s="385"/>
    </row>
    <row r="2" spans="1:6" x14ac:dyDescent="0.25">
      <c r="A2" s="1015" t="s">
        <v>0</v>
      </c>
      <c r="B2" s="1017" t="s">
        <v>1</v>
      </c>
      <c r="C2" s="1019" t="s">
        <v>4</v>
      </c>
      <c r="D2" s="1021" t="s">
        <v>5</v>
      </c>
      <c r="E2" s="167" t="s">
        <v>2</v>
      </c>
      <c r="F2" s="157" t="s">
        <v>6</v>
      </c>
    </row>
    <row r="3" spans="1:6" x14ac:dyDescent="0.25">
      <c r="A3" s="1016"/>
      <c r="B3" s="1018"/>
      <c r="C3" s="1020"/>
      <c r="D3" s="1022"/>
      <c r="E3" s="168" t="s">
        <v>3</v>
      </c>
      <c r="F3" s="158" t="s">
        <v>3</v>
      </c>
    </row>
    <row r="4" spans="1:6" x14ac:dyDescent="0.25">
      <c r="A4" s="231"/>
      <c r="B4" s="232"/>
      <c r="C4" s="233"/>
      <c r="D4" s="234"/>
      <c r="E4" s="169"/>
      <c r="F4" s="386"/>
    </row>
    <row r="5" spans="1:6" x14ac:dyDescent="0.25">
      <c r="A5" s="235"/>
      <c r="B5" s="236"/>
      <c r="C5" s="237"/>
      <c r="D5" s="238"/>
      <c r="E5" s="171"/>
      <c r="F5" s="387"/>
    </row>
    <row r="6" spans="1:6" x14ac:dyDescent="0.25">
      <c r="A6" s="235" t="s">
        <v>7</v>
      </c>
      <c r="B6" s="236" t="s">
        <v>477</v>
      </c>
      <c r="C6" s="239"/>
      <c r="D6" s="240"/>
      <c r="E6" s="173"/>
      <c r="F6" s="388"/>
    </row>
    <row r="7" spans="1:6" x14ac:dyDescent="0.25">
      <c r="A7" s="241"/>
      <c r="B7" s="242"/>
      <c r="C7" s="243"/>
      <c r="D7" s="244"/>
      <c r="E7" s="176"/>
      <c r="F7" s="389"/>
    </row>
    <row r="8" spans="1:6" x14ac:dyDescent="0.25">
      <c r="A8" s="241"/>
      <c r="B8" s="242"/>
      <c r="C8" s="243"/>
      <c r="D8" s="244"/>
      <c r="E8" s="176"/>
      <c r="F8" s="389"/>
    </row>
    <row r="9" spans="1:6" ht="30" x14ac:dyDescent="0.25">
      <c r="A9" s="241" t="s">
        <v>8</v>
      </c>
      <c r="B9" s="242" t="s">
        <v>478</v>
      </c>
      <c r="C9" s="243"/>
      <c r="D9" s="244"/>
      <c r="E9" s="176"/>
      <c r="F9" s="389">
        <v>464900</v>
      </c>
    </row>
    <row r="10" spans="1:6" x14ac:dyDescent="0.25">
      <c r="A10" s="243"/>
      <c r="B10" s="242"/>
      <c r="C10" s="245"/>
      <c r="D10" s="245"/>
      <c r="E10" s="178"/>
      <c r="F10" s="390"/>
    </row>
    <row r="11" spans="1:6" x14ac:dyDescent="0.25">
      <c r="A11" s="243"/>
      <c r="B11" s="246"/>
      <c r="C11" s="245"/>
      <c r="D11" s="245"/>
      <c r="E11" s="178"/>
      <c r="F11" s="390"/>
    </row>
    <row r="12" spans="1:6" x14ac:dyDescent="0.25">
      <c r="A12" s="247"/>
      <c r="B12" s="242"/>
      <c r="C12" s="245"/>
      <c r="D12" s="245"/>
      <c r="E12" s="178"/>
      <c r="F12" s="390"/>
    </row>
    <row r="13" spans="1:6" x14ac:dyDescent="0.25">
      <c r="A13" s="243"/>
      <c r="B13" s="248"/>
      <c r="C13" s="245"/>
      <c r="D13" s="245"/>
      <c r="E13" s="178"/>
      <c r="F13" s="390"/>
    </row>
    <row r="14" spans="1:6" x14ac:dyDescent="0.25">
      <c r="A14" s="243"/>
      <c r="B14" s="249"/>
      <c r="C14" s="250"/>
      <c r="D14" s="250"/>
      <c r="E14" s="178"/>
      <c r="F14" s="390"/>
    </row>
    <row r="15" spans="1:6" x14ac:dyDescent="0.25">
      <c r="A15" s="241"/>
      <c r="B15" s="242"/>
      <c r="C15" s="245"/>
      <c r="D15" s="245"/>
      <c r="E15" s="178"/>
      <c r="F15" s="390"/>
    </row>
    <row r="16" spans="1:6" x14ac:dyDescent="0.25">
      <c r="A16" s="243"/>
      <c r="B16" s="248"/>
      <c r="C16" s="245"/>
      <c r="D16" s="245"/>
      <c r="E16" s="178"/>
      <c r="F16" s="390"/>
    </row>
    <row r="17" spans="1:9" x14ac:dyDescent="0.25">
      <c r="A17" s="241"/>
      <c r="B17" s="251"/>
      <c r="C17" s="245"/>
      <c r="D17" s="245"/>
      <c r="E17" s="178"/>
      <c r="F17" s="390"/>
    </row>
    <row r="18" spans="1:9" x14ac:dyDescent="0.25">
      <c r="A18" s="241"/>
      <c r="B18" s="252"/>
      <c r="C18" s="245"/>
      <c r="D18" s="245"/>
      <c r="E18" s="178"/>
      <c r="F18" s="390"/>
      <c r="I18" s="179"/>
    </row>
    <row r="19" spans="1:9" x14ac:dyDescent="0.25">
      <c r="A19" s="241"/>
      <c r="B19" s="252"/>
      <c r="C19" s="245"/>
      <c r="D19" s="245"/>
      <c r="E19" s="178"/>
      <c r="F19" s="390"/>
    </row>
    <row r="20" spans="1:9" x14ac:dyDescent="0.25">
      <c r="A20" s="241"/>
      <c r="B20" s="252"/>
      <c r="C20" s="245"/>
      <c r="D20" s="245"/>
      <c r="E20" s="178"/>
      <c r="F20" s="390"/>
    </row>
    <row r="21" spans="1:9" x14ac:dyDescent="0.25">
      <c r="A21" s="241"/>
      <c r="B21" s="252"/>
      <c r="C21" s="245"/>
      <c r="D21" s="245"/>
      <c r="E21" s="178"/>
      <c r="F21" s="390"/>
    </row>
    <row r="22" spans="1:9" x14ac:dyDescent="0.25">
      <c r="A22" s="253"/>
      <c r="B22" s="236"/>
      <c r="C22" s="237"/>
      <c r="D22" s="238"/>
      <c r="E22" s="178"/>
      <c r="F22" s="390"/>
    </row>
    <row r="23" spans="1:9" x14ac:dyDescent="0.25">
      <c r="A23" s="241"/>
      <c r="B23" s="242"/>
      <c r="C23" s="245"/>
      <c r="D23" s="245"/>
      <c r="E23" s="178"/>
      <c r="F23" s="390"/>
    </row>
    <row r="24" spans="1:9" x14ac:dyDescent="0.25">
      <c r="A24" s="241"/>
      <c r="B24" s="242"/>
      <c r="C24" s="245"/>
      <c r="D24" s="245"/>
      <c r="E24" s="178"/>
      <c r="F24" s="390"/>
    </row>
    <row r="25" spans="1:9" x14ac:dyDescent="0.25">
      <c r="A25" s="254"/>
      <c r="B25" s="255"/>
      <c r="C25" s="256"/>
      <c r="D25" s="256"/>
      <c r="E25" s="178"/>
      <c r="F25" s="391"/>
    </row>
    <row r="26" spans="1:9" x14ac:dyDescent="0.25">
      <c r="A26" s="254"/>
      <c r="B26" s="257"/>
      <c r="C26" s="256"/>
      <c r="D26" s="256"/>
      <c r="E26" s="178"/>
      <c r="F26" s="390"/>
    </row>
    <row r="27" spans="1:9" x14ac:dyDescent="0.25">
      <c r="A27" s="243"/>
      <c r="B27" s="242"/>
      <c r="C27" s="245"/>
      <c r="D27" s="258"/>
      <c r="E27" s="178"/>
      <c r="F27" s="390"/>
    </row>
    <row r="28" spans="1:9" x14ac:dyDescent="0.25">
      <c r="A28" s="243"/>
      <c r="B28" s="236"/>
      <c r="C28" s="259"/>
      <c r="D28" s="260"/>
      <c r="E28" s="178"/>
      <c r="F28" s="390"/>
    </row>
    <row r="29" spans="1:9" x14ac:dyDescent="0.25">
      <c r="A29" s="243"/>
      <c r="B29" s="261"/>
      <c r="C29" s="245"/>
      <c r="D29" s="245"/>
      <c r="E29" s="178"/>
      <c r="F29" s="390"/>
    </row>
    <row r="30" spans="1:9" x14ac:dyDescent="0.25">
      <c r="A30" s="243"/>
      <c r="B30" s="255"/>
      <c r="C30" s="245"/>
      <c r="D30" s="258"/>
      <c r="E30" s="178"/>
      <c r="F30" s="392"/>
    </row>
    <row r="31" spans="1:9" x14ac:dyDescent="0.25">
      <c r="A31" s="243"/>
      <c r="B31" s="262"/>
      <c r="C31" s="245"/>
      <c r="D31" s="258"/>
      <c r="E31" s="178"/>
      <c r="F31" s="390"/>
    </row>
    <row r="32" spans="1:9" x14ac:dyDescent="0.25">
      <c r="A32" s="243"/>
      <c r="B32" s="263"/>
      <c r="C32" s="245"/>
      <c r="D32" s="245"/>
      <c r="E32" s="178"/>
      <c r="F32" s="390"/>
    </row>
    <row r="33" spans="1:6" x14ac:dyDescent="0.25">
      <c r="A33" s="243"/>
      <c r="B33" s="263"/>
      <c r="C33" s="245"/>
      <c r="D33" s="245"/>
      <c r="E33" s="178"/>
      <c r="F33" s="390"/>
    </row>
    <row r="34" spans="1:6" x14ac:dyDescent="0.25">
      <c r="A34" s="243"/>
      <c r="B34" s="263"/>
      <c r="C34" s="245"/>
      <c r="D34" s="245"/>
      <c r="E34" s="178"/>
      <c r="F34" s="390"/>
    </row>
    <row r="35" spans="1:6" x14ac:dyDescent="0.25">
      <c r="A35" s="243"/>
      <c r="B35" s="263"/>
      <c r="C35" s="245"/>
      <c r="D35" s="245"/>
      <c r="E35" s="178"/>
      <c r="F35" s="390"/>
    </row>
    <row r="36" spans="1:6" x14ac:dyDescent="0.25">
      <c r="A36" s="243"/>
      <c r="B36" s="263"/>
      <c r="C36" s="245"/>
      <c r="D36" s="245"/>
      <c r="E36" s="178"/>
      <c r="F36" s="390"/>
    </row>
    <row r="37" spans="1:6" x14ac:dyDescent="0.25">
      <c r="A37" s="243"/>
      <c r="B37" s="263"/>
      <c r="C37" s="245"/>
      <c r="D37" s="245"/>
      <c r="E37" s="178"/>
      <c r="F37" s="390"/>
    </row>
    <row r="38" spans="1:6" x14ac:dyDescent="0.25">
      <c r="A38" s="243"/>
      <c r="B38" s="263"/>
      <c r="C38" s="245"/>
      <c r="D38" s="245"/>
      <c r="E38" s="178"/>
      <c r="F38" s="390"/>
    </row>
    <row r="39" spans="1:6" x14ac:dyDescent="0.25">
      <c r="A39" s="243"/>
      <c r="B39" s="263"/>
      <c r="C39" s="245"/>
      <c r="D39" s="245"/>
      <c r="E39" s="178"/>
      <c r="F39" s="390"/>
    </row>
    <row r="40" spans="1:6" x14ac:dyDescent="0.25">
      <c r="A40" s="243"/>
      <c r="B40" s="263"/>
      <c r="C40" s="245"/>
      <c r="D40" s="245"/>
      <c r="E40" s="178"/>
      <c r="F40" s="390"/>
    </row>
    <row r="41" spans="1:6" x14ac:dyDescent="0.25">
      <c r="A41" s="243"/>
      <c r="B41" s="263"/>
      <c r="C41" s="245"/>
      <c r="D41" s="245"/>
      <c r="E41" s="178"/>
      <c r="F41" s="390"/>
    </row>
    <row r="42" spans="1:6" x14ac:dyDescent="0.25">
      <c r="A42" s="243"/>
      <c r="B42" s="263"/>
      <c r="C42" s="245"/>
      <c r="D42" s="245"/>
      <c r="E42" s="178"/>
      <c r="F42" s="390"/>
    </row>
    <row r="43" spans="1:6" x14ac:dyDescent="0.25">
      <c r="A43" s="243"/>
      <c r="B43" s="263"/>
      <c r="C43" s="245"/>
      <c r="D43" s="245"/>
      <c r="E43" s="178"/>
      <c r="F43" s="390"/>
    </row>
    <row r="44" spans="1:6" x14ac:dyDescent="0.25">
      <c r="A44" s="243"/>
      <c r="B44" s="263"/>
      <c r="C44" s="245"/>
      <c r="D44" s="245"/>
      <c r="E44" s="178"/>
      <c r="F44" s="390"/>
    </row>
    <row r="45" spans="1:6" x14ac:dyDescent="0.25">
      <c r="A45" s="243"/>
      <c r="B45" s="263"/>
      <c r="C45" s="245"/>
      <c r="D45" s="245"/>
      <c r="E45" s="178"/>
      <c r="F45" s="390"/>
    </row>
    <row r="46" spans="1:6" x14ac:dyDescent="0.25">
      <c r="A46" s="243"/>
      <c r="B46" s="263"/>
      <c r="C46" s="245"/>
      <c r="D46" s="245"/>
      <c r="E46" s="178"/>
      <c r="F46" s="390"/>
    </row>
    <row r="47" spans="1:6" x14ac:dyDescent="0.25">
      <c r="A47" s="243"/>
      <c r="B47" s="263"/>
      <c r="C47" s="245"/>
      <c r="D47" s="245"/>
      <c r="E47" s="178"/>
      <c r="F47" s="390"/>
    </row>
    <row r="48" spans="1:6" x14ac:dyDescent="0.25">
      <c r="A48" s="243"/>
      <c r="B48" s="263"/>
      <c r="C48" s="245"/>
      <c r="D48" s="245"/>
      <c r="E48" s="178"/>
      <c r="F48" s="390"/>
    </row>
    <row r="49" spans="1:6" x14ac:dyDescent="0.25">
      <c r="A49" s="243"/>
      <c r="B49" s="263"/>
      <c r="C49" s="245"/>
      <c r="D49" s="245"/>
      <c r="E49" s="178"/>
      <c r="F49" s="390"/>
    </row>
    <row r="50" spans="1:6" x14ac:dyDescent="0.25">
      <c r="A50" s="243"/>
      <c r="B50" s="263"/>
      <c r="C50" s="245"/>
      <c r="D50" s="245"/>
      <c r="E50" s="178"/>
      <c r="F50" s="390"/>
    </row>
    <row r="51" spans="1:6" x14ac:dyDescent="0.25">
      <c r="A51" s="243"/>
      <c r="B51" s="263"/>
      <c r="C51" s="245"/>
      <c r="D51" s="245"/>
      <c r="E51" s="178"/>
      <c r="F51" s="390"/>
    </row>
    <row r="52" spans="1:6" x14ac:dyDescent="0.25">
      <c r="A52" s="243"/>
      <c r="B52" s="263"/>
      <c r="C52" s="245"/>
      <c r="D52" s="245"/>
      <c r="E52" s="178"/>
      <c r="F52" s="390"/>
    </row>
    <row r="53" spans="1:6" x14ac:dyDescent="0.25">
      <c r="A53" s="243"/>
      <c r="B53" s="264"/>
      <c r="C53" s="245"/>
      <c r="D53" s="258"/>
      <c r="E53" s="178"/>
      <c r="F53" s="390"/>
    </row>
    <row r="54" spans="1:6" x14ac:dyDescent="0.25">
      <c r="A54" s="243"/>
      <c r="B54" s="264"/>
      <c r="C54" s="245"/>
      <c r="D54" s="258"/>
      <c r="E54" s="178"/>
      <c r="F54" s="390"/>
    </row>
    <row r="55" spans="1:6" x14ac:dyDescent="0.25">
      <c r="A55" s="243"/>
      <c r="B55" s="246"/>
      <c r="C55" s="245"/>
      <c r="D55" s="258"/>
      <c r="E55" s="178"/>
      <c r="F55" s="390"/>
    </row>
    <row r="56" spans="1:6" x14ac:dyDescent="0.25">
      <c r="A56" s="243"/>
      <c r="B56" s="265"/>
      <c r="C56" s="245"/>
      <c r="D56" s="245"/>
      <c r="E56" s="178"/>
      <c r="F56" s="390"/>
    </row>
    <row r="57" spans="1:6" ht="9" customHeight="1" x14ac:dyDescent="0.25">
      <c r="A57" s="243"/>
      <c r="B57" s="236"/>
      <c r="C57" s="259"/>
      <c r="D57" s="260"/>
      <c r="E57" s="178"/>
      <c r="F57" s="390"/>
    </row>
    <row r="58" spans="1:6" x14ac:dyDescent="0.25">
      <c r="A58" s="243"/>
      <c r="B58" s="246"/>
      <c r="C58" s="266"/>
      <c r="D58" s="258"/>
      <c r="E58" s="180"/>
      <c r="F58" s="390"/>
    </row>
    <row r="59" spans="1:6" x14ac:dyDescent="0.25">
      <c r="A59" s="243"/>
      <c r="B59" s="252"/>
      <c r="C59" s="245"/>
      <c r="D59" s="245"/>
      <c r="E59" s="178"/>
      <c r="F59" s="390"/>
    </row>
    <row r="60" spans="1:6" ht="10.5" customHeight="1" x14ac:dyDescent="0.25">
      <c r="A60" s="243"/>
      <c r="B60" s="242"/>
      <c r="C60" s="266"/>
      <c r="D60" s="258"/>
      <c r="E60" s="180"/>
      <c r="F60" s="390"/>
    </row>
    <row r="61" spans="1:6" x14ac:dyDescent="0.25">
      <c r="A61" s="243"/>
      <c r="B61" s="246"/>
      <c r="C61" s="266"/>
      <c r="D61" s="258"/>
      <c r="E61" s="180"/>
      <c r="F61" s="390"/>
    </row>
    <row r="62" spans="1:6" x14ac:dyDescent="0.25">
      <c r="A62" s="243"/>
      <c r="B62" s="261"/>
      <c r="C62" s="245"/>
      <c r="D62" s="245"/>
      <c r="E62" s="178"/>
      <c r="F62" s="390"/>
    </row>
    <row r="63" spans="1:6" ht="12" customHeight="1" x14ac:dyDescent="0.25">
      <c r="A63" s="243"/>
      <c r="B63" s="261"/>
      <c r="C63" s="245"/>
      <c r="D63" s="245"/>
      <c r="E63" s="178"/>
      <c r="F63" s="390"/>
    </row>
    <row r="64" spans="1:6" x14ac:dyDescent="0.25">
      <c r="A64" s="231"/>
      <c r="B64" s="267" t="s">
        <v>22</v>
      </c>
      <c r="C64" s="268"/>
      <c r="D64" s="268"/>
      <c r="E64" s="181"/>
      <c r="F64" s="393">
        <f>F9</f>
        <v>464900</v>
      </c>
    </row>
    <row r="65" spans="1:9" x14ac:dyDescent="0.25">
      <c r="A65" s="269"/>
      <c r="B65" s="270"/>
      <c r="C65" s="271"/>
      <c r="D65" s="271"/>
      <c r="E65" s="182"/>
      <c r="F65" s="394"/>
    </row>
    <row r="66" spans="1:9" x14ac:dyDescent="0.25">
      <c r="A66" s="227" t="str">
        <f>A1</f>
        <v>BILL NO. 1:  CLUBHOUSE INTERNAL INSTALLATIONS</v>
      </c>
      <c r="B66" s="228"/>
      <c r="E66" s="165"/>
      <c r="F66" s="385"/>
    </row>
    <row r="67" spans="1:9" ht="15" customHeight="1" x14ac:dyDescent="0.25">
      <c r="A67" s="1015" t="s">
        <v>0</v>
      </c>
      <c r="B67" s="1017" t="s">
        <v>1</v>
      </c>
      <c r="C67" s="1019" t="s">
        <v>4</v>
      </c>
      <c r="D67" s="1021" t="s">
        <v>5</v>
      </c>
      <c r="E67" s="167" t="s">
        <v>2</v>
      </c>
      <c r="F67" s="157" t="s">
        <v>6</v>
      </c>
    </row>
    <row r="68" spans="1:9" x14ac:dyDescent="0.25">
      <c r="A68" s="1016"/>
      <c r="B68" s="1018"/>
      <c r="C68" s="1020"/>
      <c r="D68" s="1022"/>
      <c r="E68" s="168" t="s">
        <v>3</v>
      </c>
      <c r="F68" s="158" t="s">
        <v>3</v>
      </c>
    </row>
    <row r="69" spans="1:9" x14ac:dyDescent="0.25">
      <c r="A69" s="231"/>
      <c r="B69" s="232"/>
      <c r="C69" s="233"/>
      <c r="D69" s="234"/>
      <c r="E69" s="169"/>
      <c r="F69" s="386"/>
    </row>
    <row r="70" spans="1:9" x14ac:dyDescent="0.25">
      <c r="A70" s="235" t="s">
        <v>7</v>
      </c>
      <c r="B70" s="236" t="s">
        <v>372</v>
      </c>
      <c r="C70" s="237"/>
      <c r="D70" s="238"/>
      <c r="E70" s="171"/>
      <c r="F70" s="387"/>
    </row>
    <row r="71" spans="1:9" ht="60" x14ac:dyDescent="0.25">
      <c r="A71" s="241"/>
      <c r="B71" s="242" t="s">
        <v>227</v>
      </c>
      <c r="C71" s="245"/>
      <c r="D71" s="258"/>
      <c r="E71" s="178"/>
      <c r="F71" s="395"/>
    </row>
    <row r="72" spans="1:9" x14ac:dyDescent="0.25">
      <c r="A72" s="241"/>
      <c r="B72" s="242"/>
      <c r="C72" s="245"/>
      <c r="D72" s="258"/>
      <c r="E72" s="178"/>
      <c r="F72" s="395"/>
    </row>
    <row r="73" spans="1:9" x14ac:dyDescent="0.25">
      <c r="A73" s="253"/>
      <c r="B73" s="236" t="s">
        <v>465</v>
      </c>
      <c r="C73" s="237"/>
      <c r="D73" s="238"/>
      <c r="E73" s="171"/>
      <c r="F73" s="387"/>
    </row>
    <row r="74" spans="1:9" ht="60" customHeight="1" x14ac:dyDescent="0.25">
      <c r="A74" s="253" t="s">
        <v>8</v>
      </c>
      <c r="B74" s="252" t="s">
        <v>462</v>
      </c>
      <c r="C74" s="245">
        <v>6</v>
      </c>
      <c r="D74" s="245" t="s">
        <v>9</v>
      </c>
      <c r="E74" s="178"/>
      <c r="F74" s="390">
        <f>C74*E74</f>
        <v>0</v>
      </c>
    </row>
    <row r="75" spans="1:9" x14ac:dyDescent="0.25">
      <c r="A75" s="243"/>
      <c r="B75" s="242"/>
      <c r="C75" s="245"/>
      <c r="D75" s="245"/>
      <c r="E75" s="178"/>
      <c r="F75" s="390"/>
    </row>
    <row r="76" spans="1:9" x14ac:dyDescent="0.25">
      <c r="A76" s="243"/>
      <c r="B76" s="246" t="s">
        <v>10</v>
      </c>
      <c r="C76" s="245"/>
      <c r="D76" s="245"/>
      <c r="E76" s="178"/>
      <c r="F76" s="390"/>
    </row>
    <row r="77" spans="1:9" ht="30" x14ac:dyDescent="0.25">
      <c r="A77" s="247" t="s">
        <v>11</v>
      </c>
      <c r="B77" s="242" t="s">
        <v>463</v>
      </c>
      <c r="C77" s="245">
        <v>6</v>
      </c>
      <c r="D77" s="245" t="s">
        <v>9</v>
      </c>
      <c r="E77" s="178"/>
      <c r="F77" s="390">
        <f>C77*E77</f>
        <v>0</v>
      </c>
    </row>
    <row r="78" spans="1:9" x14ac:dyDescent="0.25">
      <c r="A78" s="243"/>
      <c r="B78" s="248"/>
      <c r="C78" s="245"/>
      <c r="D78" s="245"/>
      <c r="E78" s="178"/>
      <c r="F78" s="390"/>
    </row>
    <row r="79" spans="1:9" x14ac:dyDescent="0.25">
      <c r="A79" s="243"/>
      <c r="B79" s="249" t="s">
        <v>12</v>
      </c>
      <c r="C79" s="250"/>
      <c r="D79" s="250"/>
      <c r="E79" s="178"/>
      <c r="F79" s="390"/>
    </row>
    <row r="80" spans="1:9" x14ac:dyDescent="0.25">
      <c r="A80" s="241" t="s">
        <v>13</v>
      </c>
      <c r="B80" s="242" t="s">
        <v>250</v>
      </c>
      <c r="C80" s="245">
        <v>6</v>
      </c>
      <c r="D80" s="245" t="s">
        <v>9</v>
      </c>
      <c r="E80" s="178"/>
      <c r="F80" s="390">
        <f>C80*E80</f>
        <v>0</v>
      </c>
      <c r="I80" s="179"/>
    </row>
    <row r="81" spans="1:6" x14ac:dyDescent="0.25">
      <c r="A81" s="243"/>
      <c r="B81" s="248"/>
      <c r="C81" s="245"/>
      <c r="D81" s="245"/>
      <c r="E81" s="178"/>
      <c r="F81" s="390"/>
    </row>
    <row r="82" spans="1:6" x14ac:dyDescent="0.25">
      <c r="A82" s="241"/>
      <c r="B82" s="251" t="s">
        <v>14</v>
      </c>
      <c r="C82" s="245"/>
      <c r="D82" s="245"/>
      <c r="E82" s="178"/>
      <c r="F82" s="390"/>
    </row>
    <row r="83" spans="1:6" ht="60" x14ac:dyDescent="0.25">
      <c r="A83" s="241" t="s">
        <v>15</v>
      </c>
      <c r="B83" s="252" t="s">
        <v>251</v>
      </c>
      <c r="C83" s="245">
        <v>6</v>
      </c>
      <c r="D83" s="245" t="s">
        <v>9</v>
      </c>
      <c r="E83" s="178"/>
      <c r="F83" s="390">
        <f>C83*E83</f>
        <v>0</v>
      </c>
    </row>
    <row r="84" spans="1:6" x14ac:dyDescent="0.25">
      <c r="A84" s="241"/>
      <c r="B84" s="252"/>
      <c r="C84" s="245"/>
      <c r="D84" s="245"/>
      <c r="E84" s="178"/>
      <c r="F84" s="390"/>
    </row>
    <row r="85" spans="1:6" ht="60" x14ac:dyDescent="0.25">
      <c r="A85" s="241" t="s">
        <v>17</v>
      </c>
      <c r="B85" s="252" t="s">
        <v>252</v>
      </c>
      <c r="C85" s="245">
        <v>2</v>
      </c>
      <c r="D85" s="245" t="s">
        <v>9</v>
      </c>
      <c r="E85" s="178"/>
      <c r="F85" s="390">
        <f>C85*E85</f>
        <v>0</v>
      </c>
    </row>
    <row r="86" spans="1:6" x14ac:dyDescent="0.25">
      <c r="A86" s="241"/>
      <c r="B86" s="252"/>
      <c r="C86" s="245"/>
      <c r="D86" s="245"/>
      <c r="E86" s="178"/>
      <c r="F86" s="390"/>
    </row>
    <row r="87" spans="1:6" x14ac:dyDescent="0.25">
      <c r="A87" s="253" t="s">
        <v>18</v>
      </c>
      <c r="B87" s="236" t="s">
        <v>16</v>
      </c>
      <c r="C87" s="237"/>
      <c r="D87" s="238"/>
      <c r="E87" s="178"/>
      <c r="F87" s="390"/>
    </row>
    <row r="88" spans="1:6" ht="30" x14ac:dyDescent="0.25">
      <c r="A88" s="241"/>
      <c r="B88" s="242" t="s">
        <v>100</v>
      </c>
      <c r="C88" s="245">
        <v>8</v>
      </c>
      <c r="D88" s="245" t="s">
        <v>9</v>
      </c>
      <c r="E88" s="178"/>
      <c r="F88" s="390">
        <f>C88*E88</f>
        <v>0</v>
      </c>
    </row>
    <row r="89" spans="1:6" x14ac:dyDescent="0.25">
      <c r="A89" s="241"/>
      <c r="B89" s="242"/>
      <c r="C89" s="245"/>
      <c r="D89" s="245"/>
      <c r="E89" s="178"/>
      <c r="F89" s="390"/>
    </row>
    <row r="90" spans="1:6" x14ac:dyDescent="0.25">
      <c r="A90" s="254" t="s">
        <v>19</v>
      </c>
      <c r="B90" s="255" t="s">
        <v>113</v>
      </c>
      <c r="C90" s="256"/>
      <c r="D90" s="256"/>
      <c r="E90" s="178"/>
      <c r="F90" s="391"/>
    </row>
    <row r="91" spans="1:6" ht="30" x14ac:dyDescent="0.25">
      <c r="A91" s="254"/>
      <c r="B91" s="257" t="s">
        <v>114</v>
      </c>
      <c r="C91" s="256">
        <v>4</v>
      </c>
      <c r="D91" s="256" t="s">
        <v>112</v>
      </c>
      <c r="E91" s="184"/>
      <c r="F91" s="390">
        <f>C91*E91</f>
        <v>0</v>
      </c>
    </row>
    <row r="92" spans="1:6" x14ac:dyDescent="0.25">
      <c r="A92" s="243"/>
      <c r="B92" s="242"/>
      <c r="C92" s="245"/>
      <c r="D92" s="258"/>
      <c r="E92" s="178"/>
      <c r="F92" s="390"/>
    </row>
    <row r="93" spans="1:6" x14ac:dyDescent="0.25">
      <c r="A93" s="243" t="s">
        <v>20</v>
      </c>
      <c r="B93" s="236" t="s">
        <v>97</v>
      </c>
      <c r="C93" s="259"/>
      <c r="D93" s="260"/>
      <c r="E93" s="178"/>
      <c r="F93" s="390"/>
    </row>
    <row r="94" spans="1:6" x14ac:dyDescent="0.25">
      <c r="A94" s="243"/>
      <c r="B94" s="261" t="s">
        <v>105</v>
      </c>
      <c r="C94" s="245">
        <v>4</v>
      </c>
      <c r="D94" s="245" t="s">
        <v>9</v>
      </c>
      <c r="E94" s="178"/>
      <c r="F94" s="390">
        <f>C94*E94</f>
        <v>0</v>
      </c>
    </row>
    <row r="95" spans="1:6" x14ac:dyDescent="0.25">
      <c r="A95" s="243"/>
      <c r="B95" s="255"/>
      <c r="C95" s="245"/>
      <c r="D95" s="258"/>
      <c r="E95" s="178"/>
      <c r="F95" s="392"/>
    </row>
    <row r="96" spans="1:6" x14ac:dyDescent="0.25">
      <c r="A96" s="243" t="s">
        <v>7</v>
      </c>
      <c r="B96" s="262" t="s">
        <v>101</v>
      </c>
      <c r="C96" s="245"/>
      <c r="D96" s="258"/>
      <c r="E96" s="178"/>
      <c r="F96" s="390"/>
    </row>
    <row r="97" spans="1:6" ht="30" x14ac:dyDescent="0.25">
      <c r="A97" s="243"/>
      <c r="B97" s="263" t="s">
        <v>254</v>
      </c>
      <c r="C97" s="245">
        <v>4</v>
      </c>
      <c r="D97" s="245" t="s">
        <v>9</v>
      </c>
      <c r="E97" s="178"/>
      <c r="F97" s="390">
        <f>C97*E97</f>
        <v>0</v>
      </c>
    </row>
    <row r="98" spans="1:6" x14ac:dyDescent="0.25">
      <c r="A98" s="243"/>
      <c r="B98" s="264"/>
      <c r="C98" s="245"/>
      <c r="D98" s="258"/>
      <c r="E98" s="178"/>
      <c r="F98" s="390"/>
    </row>
    <row r="99" spans="1:6" x14ac:dyDescent="0.25">
      <c r="A99" s="243" t="s">
        <v>21</v>
      </c>
      <c r="B99" s="246" t="s">
        <v>247</v>
      </c>
      <c r="C99" s="245"/>
      <c r="D99" s="258"/>
      <c r="E99" s="178"/>
      <c r="F99" s="390"/>
    </row>
    <row r="100" spans="1:6" ht="48" x14ac:dyDescent="0.25">
      <c r="A100" s="243"/>
      <c r="B100" s="265" t="s">
        <v>464</v>
      </c>
      <c r="C100" s="245">
        <v>4</v>
      </c>
      <c r="D100" s="245" t="s">
        <v>9</v>
      </c>
      <c r="E100" s="178"/>
      <c r="F100" s="390">
        <f>C100*E100</f>
        <v>0</v>
      </c>
    </row>
    <row r="101" spans="1:6" x14ac:dyDescent="0.25">
      <c r="A101" s="243"/>
      <c r="B101" s="236"/>
      <c r="C101" s="259"/>
      <c r="D101" s="260"/>
      <c r="E101" s="178"/>
      <c r="F101" s="390"/>
    </row>
    <row r="102" spans="1:6" x14ac:dyDescent="0.25">
      <c r="A102" s="243" t="s">
        <v>84</v>
      </c>
      <c r="B102" s="246" t="s">
        <v>248</v>
      </c>
      <c r="C102" s="266"/>
      <c r="D102" s="258"/>
      <c r="E102" s="180"/>
      <c r="F102" s="390"/>
    </row>
    <row r="103" spans="1:6" ht="45" x14ac:dyDescent="0.25">
      <c r="A103" s="243"/>
      <c r="B103" s="252" t="s">
        <v>253</v>
      </c>
      <c r="C103" s="245">
        <v>4</v>
      </c>
      <c r="D103" s="245" t="s">
        <v>9</v>
      </c>
      <c r="E103" s="178"/>
      <c r="F103" s="390">
        <f>C103*E103</f>
        <v>0</v>
      </c>
    </row>
    <row r="104" spans="1:6" x14ac:dyDescent="0.25">
      <c r="A104" s="243"/>
      <c r="B104" s="242"/>
      <c r="C104" s="266"/>
      <c r="D104" s="258"/>
      <c r="E104" s="180"/>
      <c r="F104" s="390"/>
    </row>
    <row r="105" spans="1:6" x14ac:dyDescent="0.25">
      <c r="A105" s="243" t="s">
        <v>96</v>
      </c>
      <c r="B105" s="246" t="s">
        <v>249</v>
      </c>
      <c r="C105" s="266"/>
      <c r="D105" s="258"/>
      <c r="E105" s="180"/>
      <c r="F105" s="390"/>
    </row>
    <row r="106" spans="1:6" ht="30" x14ac:dyDescent="0.25">
      <c r="A106" s="243"/>
      <c r="B106" s="261" t="s">
        <v>376</v>
      </c>
      <c r="C106" s="245">
        <v>4</v>
      </c>
      <c r="D106" s="245" t="s">
        <v>390</v>
      </c>
      <c r="E106" s="178"/>
      <c r="F106" s="390">
        <f>C106*E106</f>
        <v>0</v>
      </c>
    </row>
    <row r="107" spans="1:6" x14ac:dyDescent="0.25">
      <c r="A107" s="243"/>
      <c r="B107" s="236"/>
      <c r="C107" s="259"/>
      <c r="D107" s="260"/>
      <c r="E107" s="178"/>
      <c r="F107" s="390"/>
    </row>
    <row r="108" spans="1:6" x14ac:dyDescent="0.25">
      <c r="A108" s="231"/>
      <c r="B108" s="267" t="s">
        <v>22</v>
      </c>
      <c r="C108" s="268"/>
      <c r="D108" s="268"/>
      <c r="E108" s="181"/>
      <c r="F108" s="393">
        <f>SUM(F71:F107)</f>
        <v>0</v>
      </c>
    </row>
    <row r="109" spans="1:6" x14ac:dyDescent="0.25">
      <c r="A109" s="269"/>
      <c r="B109" s="270"/>
      <c r="C109" s="271"/>
      <c r="D109" s="271"/>
      <c r="E109" s="182"/>
      <c r="F109" s="394"/>
    </row>
    <row r="110" spans="1:6" x14ac:dyDescent="0.25">
      <c r="A110" s="227" t="str">
        <f>A1</f>
        <v>BILL NO. 1:  CLUBHOUSE INTERNAL INSTALLATIONS</v>
      </c>
      <c r="B110" s="228"/>
      <c r="C110" s="272"/>
      <c r="D110" s="273"/>
      <c r="E110" s="165"/>
      <c r="F110" s="396"/>
    </row>
    <row r="111" spans="1:6" x14ac:dyDescent="0.25">
      <c r="A111" s="1015" t="s">
        <v>0</v>
      </c>
      <c r="B111" s="1023" t="s">
        <v>1</v>
      </c>
      <c r="C111" s="1019" t="s">
        <v>4</v>
      </c>
      <c r="D111" s="1025" t="s">
        <v>5</v>
      </c>
      <c r="E111" s="167" t="s">
        <v>2</v>
      </c>
      <c r="F111" s="157" t="s">
        <v>6</v>
      </c>
    </row>
    <row r="112" spans="1:6" x14ac:dyDescent="0.25">
      <c r="A112" s="1016"/>
      <c r="B112" s="1024"/>
      <c r="C112" s="1020"/>
      <c r="D112" s="1026"/>
      <c r="E112" s="168" t="s">
        <v>3</v>
      </c>
      <c r="F112" s="158" t="s">
        <v>3</v>
      </c>
    </row>
    <row r="113" spans="1:8" x14ac:dyDescent="0.25">
      <c r="A113" s="231"/>
      <c r="B113" s="274"/>
      <c r="C113" s="233"/>
      <c r="D113" s="234"/>
      <c r="E113" s="169"/>
      <c r="F113" s="386"/>
    </row>
    <row r="114" spans="1:8" x14ac:dyDescent="0.25">
      <c r="A114" s="235" t="s">
        <v>23</v>
      </c>
      <c r="B114" s="251" t="s">
        <v>24</v>
      </c>
      <c r="C114" s="237"/>
      <c r="D114" s="238"/>
      <c r="E114" s="171"/>
      <c r="F114" s="387"/>
    </row>
    <row r="115" spans="1:8" x14ac:dyDescent="0.25">
      <c r="A115" s="235"/>
      <c r="B115" s="251" t="s">
        <v>25</v>
      </c>
      <c r="C115" s="237"/>
      <c r="D115" s="238"/>
      <c r="E115" s="171"/>
      <c r="F115" s="387"/>
    </row>
    <row r="116" spans="1:8" x14ac:dyDescent="0.25">
      <c r="A116" s="253"/>
      <c r="B116" s="275" t="s">
        <v>26</v>
      </c>
      <c r="C116" s="237"/>
      <c r="D116" s="238"/>
      <c r="E116" s="171"/>
      <c r="F116" s="387"/>
    </row>
    <row r="117" spans="1:8" ht="60" x14ac:dyDescent="0.25">
      <c r="A117" s="243"/>
      <c r="B117" s="248" t="s">
        <v>27</v>
      </c>
      <c r="C117" s="245"/>
      <c r="D117" s="245"/>
      <c r="E117" s="178"/>
      <c r="F117" s="392"/>
    </row>
    <row r="118" spans="1:8" ht="44.25" x14ac:dyDescent="0.25">
      <c r="A118" s="243"/>
      <c r="B118" s="248" t="s">
        <v>28</v>
      </c>
      <c r="C118" s="245"/>
      <c r="D118" s="245"/>
      <c r="E118" s="178"/>
      <c r="F118" s="392"/>
    </row>
    <row r="119" spans="1:8" x14ac:dyDescent="0.25">
      <c r="A119" s="253" t="s">
        <v>8</v>
      </c>
      <c r="B119" s="276" t="s">
        <v>102</v>
      </c>
      <c r="C119" s="277"/>
      <c r="D119" s="238"/>
      <c r="E119" s="171"/>
      <c r="F119" s="387"/>
    </row>
    <row r="120" spans="1:8" x14ac:dyDescent="0.25">
      <c r="A120" s="253"/>
      <c r="B120" s="248" t="s">
        <v>29</v>
      </c>
      <c r="C120" s="229">
        <v>286</v>
      </c>
      <c r="D120" s="258" t="s">
        <v>30</v>
      </c>
      <c r="E120" s="178"/>
      <c r="F120" s="390">
        <f>C120*E120</f>
        <v>0</v>
      </c>
      <c r="H120" s="186"/>
    </row>
    <row r="121" spans="1:8" x14ac:dyDescent="0.25">
      <c r="A121" s="253"/>
      <c r="B121" s="248" t="s">
        <v>31</v>
      </c>
      <c r="C121" s="229">
        <v>42</v>
      </c>
      <c r="D121" s="258" t="s">
        <v>30</v>
      </c>
      <c r="E121" s="178"/>
      <c r="F121" s="390">
        <f t="shared" ref="F121:F162" si="0">C121*E121</f>
        <v>0</v>
      </c>
      <c r="H121" s="186"/>
    </row>
    <row r="122" spans="1:8" x14ac:dyDescent="0.25">
      <c r="A122" s="253"/>
      <c r="B122" s="248" t="s">
        <v>32</v>
      </c>
      <c r="C122" s="229">
        <v>42</v>
      </c>
      <c r="D122" s="258" t="s">
        <v>30</v>
      </c>
      <c r="E122" s="178"/>
      <c r="F122" s="390">
        <f t="shared" si="0"/>
        <v>0</v>
      </c>
      <c r="H122" s="186"/>
    </row>
    <row r="123" spans="1:8" x14ac:dyDescent="0.25">
      <c r="A123" s="241"/>
      <c r="B123" s="248"/>
      <c r="D123" s="258"/>
      <c r="E123" s="178"/>
      <c r="F123" s="390"/>
      <c r="H123" s="186"/>
    </row>
    <row r="124" spans="1:8" x14ac:dyDescent="0.25">
      <c r="A124" s="241" t="s">
        <v>11</v>
      </c>
      <c r="B124" s="251" t="s">
        <v>33</v>
      </c>
      <c r="D124" s="258" t="s">
        <v>34</v>
      </c>
      <c r="E124" s="178"/>
      <c r="F124" s="390"/>
      <c r="H124" s="186"/>
    </row>
    <row r="125" spans="1:8" x14ac:dyDescent="0.25">
      <c r="A125" s="253"/>
      <c r="B125" s="248" t="s">
        <v>35</v>
      </c>
      <c r="C125" s="229">
        <v>98</v>
      </c>
      <c r="D125" s="258" t="s">
        <v>9</v>
      </c>
      <c r="E125" s="178"/>
      <c r="F125" s="390">
        <f t="shared" si="0"/>
        <v>0</v>
      </c>
      <c r="H125" s="186"/>
    </row>
    <row r="126" spans="1:8" x14ac:dyDescent="0.25">
      <c r="A126" s="253"/>
      <c r="B126" s="248" t="s">
        <v>31</v>
      </c>
      <c r="C126" s="229">
        <v>29</v>
      </c>
      <c r="D126" s="258" t="s">
        <v>9</v>
      </c>
      <c r="E126" s="178"/>
      <c r="F126" s="390">
        <f t="shared" si="0"/>
        <v>0</v>
      </c>
      <c r="H126" s="186"/>
    </row>
    <row r="127" spans="1:8" x14ac:dyDescent="0.25">
      <c r="A127" s="253"/>
      <c r="B127" s="248" t="s">
        <v>32</v>
      </c>
      <c r="C127" s="229">
        <v>24</v>
      </c>
      <c r="D127" s="258" t="s">
        <v>9</v>
      </c>
      <c r="E127" s="178"/>
      <c r="F127" s="390">
        <f t="shared" si="0"/>
        <v>0</v>
      </c>
      <c r="H127" s="186"/>
    </row>
    <row r="128" spans="1:8" x14ac:dyDescent="0.25">
      <c r="A128" s="253"/>
      <c r="B128" s="248"/>
      <c r="D128" s="258" t="s">
        <v>34</v>
      </c>
      <c r="E128" s="178"/>
      <c r="F128" s="390"/>
      <c r="H128" s="186"/>
    </row>
    <row r="129" spans="1:8" x14ac:dyDescent="0.25">
      <c r="A129" s="241" t="s">
        <v>13</v>
      </c>
      <c r="B129" s="251" t="s">
        <v>36</v>
      </c>
      <c r="D129" s="258" t="s">
        <v>34</v>
      </c>
      <c r="E129" s="178"/>
      <c r="F129" s="390"/>
      <c r="H129" s="186"/>
    </row>
    <row r="130" spans="1:8" x14ac:dyDescent="0.25">
      <c r="A130" s="253"/>
      <c r="B130" s="248" t="s">
        <v>37</v>
      </c>
      <c r="C130" s="229">
        <v>91</v>
      </c>
      <c r="D130" s="258" t="s">
        <v>9</v>
      </c>
      <c r="E130" s="178"/>
      <c r="F130" s="390">
        <f t="shared" si="0"/>
        <v>0</v>
      </c>
      <c r="H130" s="186"/>
    </row>
    <row r="131" spans="1:8" x14ac:dyDescent="0.25">
      <c r="A131" s="253"/>
      <c r="B131" s="248" t="s">
        <v>31</v>
      </c>
      <c r="C131" s="229">
        <v>27</v>
      </c>
      <c r="D131" s="258" t="s">
        <v>9</v>
      </c>
      <c r="E131" s="178"/>
      <c r="F131" s="390">
        <f t="shared" si="0"/>
        <v>0</v>
      </c>
      <c r="H131" s="186"/>
    </row>
    <row r="132" spans="1:8" x14ac:dyDescent="0.25">
      <c r="A132" s="253"/>
      <c r="B132" s="248" t="s">
        <v>32</v>
      </c>
      <c r="C132" s="229">
        <v>16</v>
      </c>
      <c r="D132" s="258" t="s">
        <v>9</v>
      </c>
      <c r="E132" s="178"/>
      <c r="F132" s="390">
        <f t="shared" si="0"/>
        <v>0</v>
      </c>
      <c r="H132" s="186"/>
    </row>
    <row r="133" spans="1:8" x14ac:dyDescent="0.25">
      <c r="A133" s="253"/>
      <c r="B133" s="248"/>
      <c r="D133" s="258"/>
      <c r="E133" s="178"/>
      <c r="F133" s="390"/>
      <c r="H133" s="186"/>
    </row>
    <row r="134" spans="1:8" x14ac:dyDescent="0.25">
      <c r="A134" s="253" t="s">
        <v>15</v>
      </c>
      <c r="B134" s="236" t="s">
        <v>38</v>
      </c>
      <c r="D134" s="238"/>
      <c r="E134" s="171"/>
      <c r="F134" s="390"/>
      <c r="H134" s="186"/>
    </row>
    <row r="135" spans="1:8" x14ac:dyDescent="0.25">
      <c r="A135" s="253"/>
      <c r="B135" s="242" t="s">
        <v>39</v>
      </c>
      <c r="C135" s="245">
        <v>64</v>
      </c>
      <c r="D135" s="258" t="s">
        <v>9</v>
      </c>
      <c r="E135" s="178"/>
      <c r="F135" s="390">
        <f t="shared" si="0"/>
        <v>0</v>
      </c>
      <c r="H135" s="175"/>
    </row>
    <row r="136" spans="1:8" x14ac:dyDescent="0.25">
      <c r="A136" s="253"/>
      <c r="B136" s="242" t="s">
        <v>40</v>
      </c>
      <c r="C136" s="245">
        <v>42</v>
      </c>
      <c r="D136" s="258" t="s">
        <v>9</v>
      </c>
      <c r="E136" s="178"/>
      <c r="F136" s="390">
        <f t="shared" si="0"/>
        <v>0</v>
      </c>
      <c r="H136" s="175"/>
    </row>
    <row r="137" spans="1:8" x14ac:dyDescent="0.25">
      <c r="A137" s="253"/>
      <c r="B137" s="242" t="s">
        <v>41</v>
      </c>
      <c r="C137" s="245">
        <v>14</v>
      </c>
      <c r="D137" s="258" t="s">
        <v>9</v>
      </c>
      <c r="E137" s="178"/>
      <c r="F137" s="390">
        <f t="shared" si="0"/>
        <v>0</v>
      </c>
      <c r="H137" s="175"/>
    </row>
    <row r="138" spans="1:8" x14ac:dyDescent="0.25">
      <c r="A138" s="253"/>
      <c r="B138" s="242" t="s">
        <v>42</v>
      </c>
      <c r="C138" s="245">
        <v>16</v>
      </c>
      <c r="D138" s="258" t="s">
        <v>9</v>
      </c>
      <c r="E138" s="178"/>
      <c r="F138" s="390">
        <f t="shared" si="0"/>
        <v>0</v>
      </c>
      <c r="H138" s="175"/>
    </row>
    <row r="139" spans="1:8" x14ac:dyDescent="0.25">
      <c r="A139" s="253"/>
      <c r="B139" s="242"/>
      <c r="C139" s="245"/>
      <c r="D139" s="258"/>
      <c r="E139" s="178"/>
      <c r="F139" s="390"/>
      <c r="H139" s="175"/>
    </row>
    <row r="140" spans="1:8" x14ac:dyDescent="0.25">
      <c r="A140" s="253" t="s">
        <v>17</v>
      </c>
      <c r="B140" s="236" t="s">
        <v>43</v>
      </c>
      <c r="C140" s="278"/>
      <c r="D140" s="238" t="s">
        <v>34</v>
      </c>
      <c r="E140" s="178"/>
      <c r="F140" s="390"/>
      <c r="H140" s="187"/>
    </row>
    <row r="141" spans="1:8" x14ac:dyDescent="0.25">
      <c r="A141" s="253"/>
      <c r="B141" s="242" t="s">
        <v>44</v>
      </c>
      <c r="C141" s="245">
        <v>41</v>
      </c>
      <c r="D141" s="258" t="s">
        <v>9</v>
      </c>
      <c r="E141" s="178"/>
      <c r="F141" s="390">
        <f t="shared" si="0"/>
        <v>0</v>
      </c>
      <c r="H141" s="175"/>
    </row>
    <row r="142" spans="1:8" x14ac:dyDescent="0.25">
      <c r="A142" s="253"/>
      <c r="B142" s="242" t="s">
        <v>31</v>
      </c>
      <c r="C142" s="245">
        <v>12</v>
      </c>
      <c r="D142" s="258" t="s">
        <v>9</v>
      </c>
      <c r="E142" s="180"/>
      <c r="F142" s="390">
        <f t="shared" si="0"/>
        <v>0</v>
      </c>
      <c r="H142" s="175"/>
    </row>
    <row r="143" spans="1:8" x14ac:dyDescent="0.25">
      <c r="A143" s="253"/>
      <c r="B143" s="242" t="s">
        <v>32</v>
      </c>
      <c r="C143" s="245">
        <v>12</v>
      </c>
      <c r="D143" s="258" t="s">
        <v>9</v>
      </c>
      <c r="E143" s="180"/>
      <c r="F143" s="390">
        <f t="shared" si="0"/>
        <v>0</v>
      </c>
      <c r="H143" s="175"/>
    </row>
    <row r="144" spans="1:8" x14ac:dyDescent="0.25">
      <c r="A144" s="253"/>
      <c r="B144" s="242"/>
      <c r="C144" s="245"/>
      <c r="D144" s="258"/>
      <c r="E144" s="180"/>
      <c r="F144" s="390"/>
      <c r="H144" s="175"/>
    </row>
    <row r="145" spans="1:8" x14ac:dyDescent="0.25">
      <c r="A145" s="243" t="s">
        <v>18</v>
      </c>
      <c r="B145" s="246" t="s">
        <v>47</v>
      </c>
      <c r="C145" s="278"/>
      <c r="D145" s="245" t="s">
        <v>34</v>
      </c>
      <c r="E145" s="178"/>
      <c r="F145" s="390"/>
      <c r="H145" s="187"/>
    </row>
    <row r="146" spans="1:8" x14ac:dyDescent="0.25">
      <c r="A146" s="243"/>
      <c r="B146" s="242" t="s">
        <v>48</v>
      </c>
      <c r="C146" s="245">
        <v>77</v>
      </c>
      <c r="D146" s="245" t="s">
        <v>9</v>
      </c>
      <c r="E146" s="178"/>
      <c r="F146" s="390">
        <f t="shared" si="0"/>
        <v>0</v>
      </c>
      <c r="H146" s="175"/>
    </row>
    <row r="147" spans="1:8" x14ac:dyDescent="0.25">
      <c r="A147" s="243"/>
      <c r="B147" s="242" t="s">
        <v>49</v>
      </c>
      <c r="C147" s="245">
        <v>22</v>
      </c>
      <c r="D147" s="245" t="s">
        <v>9</v>
      </c>
      <c r="E147" s="178"/>
      <c r="F147" s="390">
        <f t="shared" si="0"/>
        <v>0</v>
      </c>
      <c r="H147" s="175"/>
    </row>
    <row r="148" spans="1:8" x14ac:dyDescent="0.25">
      <c r="A148" s="243"/>
      <c r="B148" s="242" t="s">
        <v>50</v>
      </c>
      <c r="C148" s="245">
        <v>24</v>
      </c>
      <c r="D148" s="258" t="s">
        <v>9</v>
      </c>
      <c r="E148" s="178"/>
      <c r="F148" s="390">
        <f t="shared" si="0"/>
        <v>0</v>
      </c>
      <c r="H148" s="175"/>
    </row>
    <row r="149" spans="1:8" x14ac:dyDescent="0.25">
      <c r="A149" s="243"/>
      <c r="B149" s="242"/>
      <c r="C149" s="245"/>
      <c r="D149" s="258"/>
      <c r="E149" s="178"/>
      <c r="F149" s="390"/>
      <c r="H149" s="175"/>
    </row>
    <row r="150" spans="1:8" x14ac:dyDescent="0.25">
      <c r="A150" s="243" t="s">
        <v>19</v>
      </c>
      <c r="B150" s="246" t="s">
        <v>51</v>
      </c>
      <c r="C150" s="278"/>
      <c r="D150" s="245" t="s">
        <v>34</v>
      </c>
      <c r="E150" s="178"/>
      <c r="F150" s="390"/>
      <c r="H150" s="187"/>
    </row>
    <row r="151" spans="1:8" x14ac:dyDescent="0.25">
      <c r="A151" s="243"/>
      <c r="B151" s="242" t="s">
        <v>52</v>
      </c>
      <c r="C151" s="245">
        <v>40</v>
      </c>
      <c r="D151" s="245" t="s">
        <v>9</v>
      </c>
      <c r="E151" s="178"/>
      <c r="F151" s="390">
        <f t="shared" si="0"/>
        <v>0</v>
      </c>
      <c r="H151" s="175"/>
    </row>
    <row r="152" spans="1:8" x14ac:dyDescent="0.25">
      <c r="A152" s="243"/>
      <c r="B152" s="242" t="s">
        <v>49</v>
      </c>
      <c r="C152" s="245">
        <v>18</v>
      </c>
      <c r="D152" s="245" t="s">
        <v>9</v>
      </c>
      <c r="E152" s="178"/>
      <c r="F152" s="390">
        <f t="shared" si="0"/>
        <v>0</v>
      </c>
      <c r="H152" s="175"/>
    </row>
    <row r="153" spans="1:8" x14ac:dyDescent="0.25">
      <c r="A153" s="243"/>
      <c r="B153" s="242" t="s">
        <v>50</v>
      </c>
      <c r="C153" s="245">
        <v>12</v>
      </c>
      <c r="D153" s="258" t="s">
        <v>9</v>
      </c>
      <c r="E153" s="178"/>
      <c r="F153" s="390">
        <f t="shared" si="0"/>
        <v>0</v>
      </c>
      <c r="H153" s="175"/>
    </row>
    <row r="154" spans="1:8" x14ac:dyDescent="0.25">
      <c r="A154" s="243"/>
      <c r="B154" s="242"/>
      <c r="C154" s="245"/>
      <c r="D154" s="258"/>
      <c r="E154" s="180"/>
      <c r="F154" s="390"/>
      <c r="H154" s="175"/>
    </row>
    <row r="155" spans="1:8" x14ac:dyDescent="0.25">
      <c r="A155" s="253" t="s">
        <v>20</v>
      </c>
      <c r="B155" s="236" t="s">
        <v>53</v>
      </c>
      <c r="C155" s="278"/>
      <c r="D155" s="238" t="s">
        <v>34</v>
      </c>
      <c r="E155" s="171"/>
      <c r="F155" s="390"/>
      <c r="H155" s="187"/>
    </row>
    <row r="156" spans="1:8" x14ac:dyDescent="0.25">
      <c r="A156" s="253"/>
      <c r="B156" s="261" t="s">
        <v>54</v>
      </c>
      <c r="C156" s="278">
        <v>20</v>
      </c>
      <c r="D156" s="258" t="s">
        <v>9</v>
      </c>
      <c r="E156" s="180"/>
      <c r="F156" s="390">
        <f t="shared" si="0"/>
        <v>0</v>
      </c>
      <c r="H156" s="187"/>
    </row>
    <row r="157" spans="1:8" x14ac:dyDescent="0.25">
      <c r="A157" s="253"/>
      <c r="B157" s="242" t="s">
        <v>55</v>
      </c>
      <c r="C157" s="278">
        <v>7</v>
      </c>
      <c r="D157" s="258" t="s">
        <v>9</v>
      </c>
      <c r="E157" s="180"/>
      <c r="F157" s="390">
        <f t="shared" si="0"/>
        <v>0</v>
      </c>
      <c r="H157" s="187"/>
    </row>
    <row r="158" spans="1:8" x14ac:dyDescent="0.25">
      <c r="A158" s="253"/>
      <c r="B158" s="242" t="s">
        <v>56</v>
      </c>
      <c r="C158" s="278">
        <v>3</v>
      </c>
      <c r="D158" s="258" t="s">
        <v>9</v>
      </c>
      <c r="E158" s="180"/>
      <c r="F158" s="390">
        <f t="shared" si="0"/>
        <v>0</v>
      </c>
      <c r="H158" s="187"/>
    </row>
    <row r="159" spans="1:8" x14ac:dyDescent="0.25">
      <c r="A159" s="253"/>
      <c r="B159" s="242" t="s">
        <v>289</v>
      </c>
      <c r="C159" s="278">
        <v>4</v>
      </c>
      <c r="D159" s="258" t="s">
        <v>9</v>
      </c>
      <c r="E159" s="180"/>
      <c r="F159" s="390">
        <f t="shared" si="0"/>
        <v>0</v>
      </c>
      <c r="H159" s="187"/>
    </row>
    <row r="160" spans="1:8" x14ac:dyDescent="0.25">
      <c r="A160" s="253"/>
      <c r="B160" s="242"/>
      <c r="C160" s="245"/>
      <c r="D160" s="258"/>
      <c r="E160" s="180"/>
      <c r="F160" s="390"/>
      <c r="H160" s="175"/>
    </row>
    <row r="161" spans="1:8" x14ac:dyDescent="0.25">
      <c r="A161" s="253" t="s">
        <v>7</v>
      </c>
      <c r="B161" s="236" t="s">
        <v>290</v>
      </c>
      <c r="C161" s="278"/>
      <c r="D161" s="238" t="s">
        <v>34</v>
      </c>
      <c r="E161" s="171"/>
      <c r="F161" s="390"/>
      <c r="H161" s="175"/>
    </row>
    <row r="162" spans="1:8" x14ac:dyDescent="0.25">
      <c r="A162" s="253"/>
      <c r="B162" s="261" t="s">
        <v>291</v>
      </c>
      <c r="C162" s="278">
        <v>1</v>
      </c>
      <c r="D162" s="258" t="s">
        <v>9</v>
      </c>
      <c r="E162" s="180"/>
      <c r="F162" s="390">
        <f t="shared" si="0"/>
        <v>0</v>
      </c>
      <c r="H162" s="175"/>
    </row>
    <row r="163" spans="1:8" x14ac:dyDescent="0.25">
      <c r="A163" s="253"/>
      <c r="B163" s="242"/>
      <c r="C163" s="245"/>
      <c r="D163" s="258"/>
      <c r="E163" s="180"/>
      <c r="F163" s="390"/>
      <c r="H163" s="175"/>
    </row>
    <row r="164" spans="1:8" x14ac:dyDescent="0.25">
      <c r="A164" s="253"/>
      <c r="B164" s="242"/>
      <c r="C164" s="245"/>
      <c r="D164" s="258"/>
      <c r="E164" s="180"/>
      <c r="F164" s="390"/>
      <c r="H164" s="175"/>
    </row>
    <row r="165" spans="1:8" x14ac:dyDescent="0.25">
      <c r="A165" s="253"/>
      <c r="B165" s="242"/>
      <c r="C165" s="245"/>
      <c r="D165" s="258"/>
      <c r="E165" s="180"/>
      <c r="F165" s="390"/>
      <c r="H165" s="175"/>
    </row>
    <row r="166" spans="1:8" x14ac:dyDescent="0.25">
      <c r="A166" s="253"/>
      <c r="B166" s="242"/>
      <c r="C166" s="245"/>
      <c r="D166" s="258"/>
      <c r="E166" s="180"/>
      <c r="F166" s="390"/>
      <c r="H166" s="175"/>
    </row>
    <row r="167" spans="1:8" x14ac:dyDescent="0.25">
      <c r="A167" s="253"/>
      <c r="B167" s="242"/>
      <c r="C167" s="245"/>
      <c r="D167" s="258"/>
      <c r="E167" s="180"/>
      <c r="F167" s="390"/>
      <c r="H167" s="175"/>
    </row>
    <row r="168" spans="1:8" x14ac:dyDescent="0.25">
      <c r="A168" s="231"/>
      <c r="B168" s="267" t="s">
        <v>292</v>
      </c>
      <c r="C168" s="268"/>
      <c r="D168" s="268"/>
      <c r="E168" s="181"/>
      <c r="F168" s="393">
        <f>SUM(F117:F167)</f>
        <v>0</v>
      </c>
      <c r="H168" s="175"/>
    </row>
    <row r="169" spans="1:8" x14ac:dyDescent="0.25">
      <c r="A169" s="269"/>
      <c r="B169" s="270"/>
      <c r="C169" s="271"/>
      <c r="D169" s="271"/>
      <c r="E169" s="182"/>
      <c r="F169" s="394"/>
      <c r="H169" s="175"/>
    </row>
    <row r="170" spans="1:8" x14ac:dyDescent="0.25">
      <c r="A170" s="227" t="str">
        <f>A110</f>
        <v>BILL NO. 1:  CLUBHOUSE INTERNAL INSTALLATIONS</v>
      </c>
      <c r="B170" s="228"/>
      <c r="C170" s="272"/>
      <c r="D170" s="273"/>
      <c r="E170" s="165"/>
      <c r="F170" s="396"/>
      <c r="H170" s="175"/>
    </row>
    <row r="171" spans="1:8" x14ac:dyDescent="0.25">
      <c r="A171" s="1015" t="s">
        <v>0</v>
      </c>
      <c r="B171" s="1023" t="s">
        <v>1</v>
      </c>
      <c r="C171" s="1019" t="s">
        <v>4</v>
      </c>
      <c r="D171" s="1025" t="s">
        <v>5</v>
      </c>
      <c r="E171" s="167" t="s">
        <v>2</v>
      </c>
      <c r="F171" s="157" t="s">
        <v>6</v>
      </c>
      <c r="H171" s="175"/>
    </row>
    <row r="172" spans="1:8" x14ac:dyDescent="0.25">
      <c r="A172" s="1016"/>
      <c r="B172" s="1024"/>
      <c r="C172" s="1020"/>
      <c r="D172" s="1026"/>
      <c r="E172" s="168" t="s">
        <v>3</v>
      </c>
      <c r="F172" s="158" t="s">
        <v>3</v>
      </c>
      <c r="H172" s="175"/>
    </row>
    <row r="173" spans="1:8" x14ac:dyDescent="0.25">
      <c r="A173" s="253"/>
      <c r="B173" s="242"/>
      <c r="C173" s="245"/>
      <c r="D173" s="258"/>
      <c r="E173" s="180"/>
      <c r="F173" s="390"/>
      <c r="H173" s="175"/>
    </row>
    <row r="174" spans="1:8" x14ac:dyDescent="0.25">
      <c r="A174" s="253"/>
      <c r="B174" s="242" t="s">
        <v>293</v>
      </c>
      <c r="C174" s="245"/>
      <c r="D174" s="258"/>
      <c r="E174" s="180"/>
      <c r="F174" s="390">
        <f>F168</f>
        <v>0</v>
      </c>
      <c r="H174" s="175"/>
    </row>
    <row r="175" spans="1:8" x14ac:dyDescent="0.25">
      <c r="A175" s="253"/>
      <c r="B175" s="242"/>
      <c r="C175" s="245"/>
      <c r="D175" s="258"/>
      <c r="E175" s="180"/>
      <c r="F175" s="390"/>
      <c r="H175" s="175"/>
    </row>
    <row r="176" spans="1:8" x14ac:dyDescent="0.25">
      <c r="A176" s="253" t="s">
        <v>21</v>
      </c>
      <c r="B176" s="236" t="s">
        <v>57</v>
      </c>
      <c r="C176" s="237"/>
      <c r="D176" s="238"/>
      <c r="E176" s="171"/>
      <c r="F176" s="390"/>
      <c r="H176" s="175"/>
    </row>
    <row r="177" spans="1:8" ht="30" x14ac:dyDescent="0.25">
      <c r="A177" s="253"/>
      <c r="B177" s="242" t="s">
        <v>58</v>
      </c>
      <c r="C177" s="245">
        <v>24</v>
      </c>
      <c r="D177" s="258" t="s">
        <v>9</v>
      </c>
      <c r="E177" s="180"/>
      <c r="F177" s="390">
        <f t="shared" ref="F177" si="1">C177*E177</f>
        <v>0</v>
      </c>
      <c r="H177" s="170"/>
    </row>
    <row r="178" spans="1:8" x14ac:dyDescent="0.25">
      <c r="A178" s="279"/>
      <c r="B178" s="242"/>
      <c r="C178" s="278"/>
      <c r="D178" s="258"/>
      <c r="E178" s="180"/>
      <c r="F178" s="390"/>
    </row>
    <row r="179" spans="1:8" x14ac:dyDescent="0.25">
      <c r="A179" s="280" t="s">
        <v>84</v>
      </c>
      <c r="B179" s="281" t="s">
        <v>108</v>
      </c>
      <c r="C179" s="282"/>
      <c r="D179" s="283"/>
      <c r="E179" s="188"/>
      <c r="F179" s="397"/>
    </row>
    <row r="180" spans="1:8" ht="75" x14ac:dyDescent="0.25">
      <c r="A180" s="280"/>
      <c r="B180" s="284" t="s">
        <v>294</v>
      </c>
      <c r="C180" s="285">
        <v>1</v>
      </c>
      <c r="D180" s="285" t="s">
        <v>86</v>
      </c>
      <c r="E180" s="189"/>
      <c r="F180" s="390">
        <f t="shared" ref="F180" si="2">C180*E180</f>
        <v>0</v>
      </c>
    </row>
    <row r="181" spans="1:8" x14ac:dyDescent="0.25">
      <c r="A181" s="280"/>
      <c r="B181" s="286"/>
      <c r="C181" s="287"/>
      <c r="D181" s="288"/>
      <c r="E181" s="190"/>
      <c r="F181" s="398"/>
    </row>
    <row r="182" spans="1:8" x14ac:dyDescent="0.25">
      <c r="A182" s="280" t="s">
        <v>96</v>
      </c>
      <c r="B182" s="289" t="s">
        <v>142</v>
      </c>
      <c r="C182" s="287"/>
      <c r="D182" s="288"/>
      <c r="E182" s="190"/>
      <c r="F182" s="398"/>
    </row>
    <row r="183" spans="1:8" ht="30" x14ac:dyDescent="0.25">
      <c r="A183" s="280"/>
      <c r="B183" s="286" t="s">
        <v>143</v>
      </c>
      <c r="C183" s="287" t="s">
        <v>140</v>
      </c>
      <c r="D183" s="288" t="s">
        <v>144</v>
      </c>
      <c r="E183" s="190"/>
      <c r="F183" s="390">
        <f>E183</f>
        <v>0</v>
      </c>
    </row>
    <row r="184" spans="1:8" x14ac:dyDescent="0.25">
      <c r="A184" s="280"/>
      <c r="B184" s="286"/>
      <c r="C184" s="287"/>
      <c r="D184" s="288"/>
      <c r="E184" s="190"/>
      <c r="F184" s="398"/>
    </row>
    <row r="185" spans="1:8" x14ac:dyDescent="0.25">
      <c r="A185" s="280"/>
      <c r="B185" s="286"/>
      <c r="C185" s="287"/>
      <c r="D185" s="288"/>
      <c r="E185" s="190"/>
      <c r="F185" s="398"/>
    </row>
    <row r="186" spans="1:8" x14ac:dyDescent="0.25">
      <c r="A186" s="280"/>
      <c r="B186" s="286"/>
      <c r="C186" s="287"/>
      <c r="D186" s="288"/>
      <c r="E186" s="190"/>
      <c r="F186" s="398"/>
    </row>
    <row r="187" spans="1:8" x14ac:dyDescent="0.25">
      <c r="A187" s="280"/>
      <c r="B187" s="286"/>
      <c r="C187" s="287"/>
      <c r="D187" s="288"/>
      <c r="E187" s="190"/>
      <c r="F187" s="398"/>
    </row>
    <row r="188" spans="1:8" x14ac:dyDescent="0.25">
      <c r="A188" s="280"/>
      <c r="B188" s="286"/>
      <c r="C188" s="287"/>
      <c r="D188" s="288"/>
      <c r="E188" s="190"/>
      <c r="F188" s="398"/>
    </row>
    <row r="189" spans="1:8" x14ac:dyDescent="0.25">
      <c r="A189" s="280"/>
      <c r="B189" s="286"/>
      <c r="C189" s="287"/>
      <c r="D189" s="288"/>
      <c r="E189" s="190"/>
      <c r="F189" s="398"/>
    </row>
    <row r="190" spans="1:8" x14ac:dyDescent="0.25">
      <c r="A190" s="280"/>
      <c r="B190" s="286"/>
      <c r="C190" s="287"/>
      <c r="D190" s="288"/>
      <c r="E190" s="190"/>
      <c r="F190" s="398"/>
    </row>
    <row r="191" spans="1:8" x14ac:dyDescent="0.25">
      <c r="A191" s="280"/>
      <c r="B191" s="286"/>
      <c r="C191" s="287"/>
      <c r="D191" s="288"/>
      <c r="E191" s="190"/>
      <c r="F191" s="398"/>
    </row>
    <row r="192" spans="1:8" x14ac:dyDescent="0.25">
      <c r="A192" s="280"/>
      <c r="B192" s="286"/>
      <c r="C192" s="287"/>
      <c r="D192" s="288"/>
      <c r="E192" s="190"/>
      <c r="F192" s="398"/>
    </row>
    <row r="193" spans="1:6" x14ac:dyDescent="0.25">
      <c r="A193" s="280"/>
      <c r="B193" s="286"/>
      <c r="C193" s="287"/>
      <c r="D193" s="288"/>
      <c r="E193" s="190"/>
      <c r="F193" s="398"/>
    </row>
    <row r="194" spans="1:6" x14ac:dyDescent="0.25">
      <c r="A194" s="280"/>
      <c r="B194" s="286"/>
      <c r="C194" s="287"/>
      <c r="D194" s="288"/>
      <c r="E194" s="190"/>
      <c r="F194" s="398"/>
    </row>
    <row r="195" spans="1:6" x14ac:dyDescent="0.25">
      <c r="A195" s="280"/>
      <c r="B195" s="286"/>
      <c r="C195" s="287"/>
      <c r="D195" s="288"/>
      <c r="E195" s="190"/>
      <c r="F195" s="398"/>
    </row>
    <row r="196" spans="1:6" x14ac:dyDescent="0.25">
      <c r="A196" s="280"/>
      <c r="B196" s="286"/>
      <c r="C196" s="287"/>
      <c r="D196" s="288"/>
      <c r="E196" s="190"/>
      <c r="F196" s="398"/>
    </row>
    <row r="197" spans="1:6" x14ac:dyDescent="0.25">
      <c r="A197" s="280"/>
      <c r="B197" s="286"/>
      <c r="C197" s="287"/>
      <c r="D197" s="288"/>
      <c r="E197" s="190"/>
      <c r="F197" s="398"/>
    </row>
    <row r="198" spans="1:6" x14ac:dyDescent="0.25">
      <c r="A198" s="280"/>
      <c r="B198" s="286"/>
      <c r="C198" s="287"/>
      <c r="D198" s="288"/>
      <c r="E198" s="190"/>
      <c r="F198" s="398"/>
    </row>
    <row r="199" spans="1:6" x14ac:dyDescent="0.25">
      <c r="A199" s="280"/>
      <c r="B199" s="286"/>
      <c r="C199" s="287"/>
      <c r="D199" s="288"/>
      <c r="E199" s="190"/>
      <c r="F199" s="398"/>
    </row>
    <row r="200" spans="1:6" x14ac:dyDescent="0.25">
      <c r="A200" s="280"/>
      <c r="B200" s="286"/>
      <c r="C200" s="287"/>
      <c r="D200" s="288"/>
      <c r="E200" s="190"/>
      <c r="F200" s="398"/>
    </row>
    <row r="201" spans="1:6" x14ac:dyDescent="0.25">
      <c r="A201" s="280"/>
      <c r="B201" s="286"/>
      <c r="C201" s="287"/>
      <c r="D201" s="288"/>
      <c r="E201" s="190"/>
      <c r="F201" s="398"/>
    </row>
    <row r="202" spans="1:6" x14ac:dyDescent="0.25">
      <c r="A202" s="280"/>
      <c r="B202" s="286"/>
      <c r="C202" s="287"/>
      <c r="D202" s="288"/>
      <c r="E202" s="190"/>
      <c r="F202" s="398"/>
    </row>
    <row r="203" spans="1:6" x14ac:dyDescent="0.25">
      <c r="A203" s="280"/>
      <c r="B203" s="286"/>
      <c r="C203" s="287"/>
      <c r="D203" s="288"/>
      <c r="E203" s="190"/>
      <c r="F203" s="398"/>
    </row>
    <row r="204" spans="1:6" x14ac:dyDescent="0.25">
      <c r="A204" s="280"/>
      <c r="B204" s="286"/>
      <c r="C204" s="287"/>
      <c r="D204" s="288"/>
      <c r="E204" s="190"/>
      <c r="F204" s="398"/>
    </row>
    <row r="205" spans="1:6" x14ac:dyDescent="0.25">
      <c r="A205" s="280"/>
      <c r="B205" s="286"/>
      <c r="C205" s="287"/>
      <c r="D205" s="288"/>
      <c r="E205" s="190"/>
      <c r="F205" s="398"/>
    </row>
    <row r="206" spans="1:6" x14ac:dyDescent="0.25">
      <c r="A206" s="280"/>
      <c r="B206" s="286"/>
      <c r="C206" s="287"/>
      <c r="D206" s="288"/>
      <c r="E206" s="190"/>
      <c r="F206" s="398"/>
    </row>
    <row r="207" spans="1:6" x14ac:dyDescent="0.25">
      <c r="A207" s="280"/>
      <c r="B207" s="286"/>
      <c r="C207" s="287"/>
      <c r="D207" s="288"/>
      <c r="E207" s="190"/>
      <c r="F207" s="398"/>
    </row>
    <row r="208" spans="1:6" x14ac:dyDescent="0.25">
      <c r="A208" s="280"/>
      <c r="B208" s="286"/>
      <c r="C208" s="287"/>
      <c r="D208" s="288"/>
      <c r="E208" s="190"/>
      <c r="F208" s="398"/>
    </row>
    <row r="209" spans="1:6" x14ac:dyDescent="0.25">
      <c r="A209" s="280"/>
      <c r="B209" s="286"/>
      <c r="C209" s="287"/>
      <c r="D209" s="288"/>
      <c r="E209" s="190"/>
      <c r="F209" s="398"/>
    </row>
    <row r="210" spans="1:6" x14ac:dyDescent="0.25">
      <c r="A210" s="280"/>
      <c r="B210" s="286"/>
      <c r="C210" s="287"/>
      <c r="D210" s="288"/>
      <c r="E210" s="190"/>
      <c r="F210" s="398"/>
    </row>
    <row r="211" spans="1:6" x14ac:dyDescent="0.25">
      <c r="A211" s="280"/>
      <c r="B211" s="286"/>
      <c r="C211" s="287"/>
      <c r="D211" s="288"/>
      <c r="E211" s="190"/>
      <c r="F211" s="398"/>
    </row>
    <row r="212" spans="1:6" x14ac:dyDescent="0.25">
      <c r="A212" s="280"/>
      <c r="B212" s="286"/>
      <c r="C212" s="287"/>
      <c r="D212" s="288"/>
      <c r="E212" s="190"/>
      <c r="F212" s="398"/>
    </row>
    <row r="213" spans="1:6" x14ac:dyDescent="0.25">
      <c r="A213" s="280"/>
      <c r="B213" s="286"/>
      <c r="C213" s="287"/>
      <c r="D213" s="288"/>
      <c r="E213" s="190"/>
      <c r="F213" s="398"/>
    </row>
    <row r="214" spans="1:6" x14ac:dyDescent="0.25">
      <c r="A214" s="280"/>
      <c r="B214" s="286"/>
      <c r="C214" s="287"/>
      <c r="D214" s="288"/>
      <c r="E214" s="190"/>
      <c r="F214" s="398"/>
    </row>
    <row r="215" spans="1:6" x14ac:dyDescent="0.25">
      <c r="A215" s="280"/>
      <c r="B215" s="286"/>
      <c r="C215" s="287"/>
      <c r="D215" s="288"/>
      <c r="E215" s="190"/>
      <c r="F215" s="398"/>
    </row>
    <row r="216" spans="1:6" x14ac:dyDescent="0.25">
      <c r="A216" s="280"/>
      <c r="B216" s="286"/>
      <c r="C216" s="287"/>
      <c r="D216" s="288"/>
      <c r="E216" s="190"/>
      <c r="F216" s="398"/>
    </row>
    <row r="217" spans="1:6" x14ac:dyDescent="0.25">
      <c r="A217" s="280"/>
      <c r="B217" s="286"/>
      <c r="C217" s="287"/>
      <c r="D217" s="288"/>
      <c r="E217" s="190"/>
      <c r="F217" s="398"/>
    </row>
    <row r="218" spans="1:6" x14ac:dyDescent="0.25">
      <c r="A218" s="280"/>
      <c r="B218" s="286"/>
      <c r="C218" s="287"/>
      <c r="D218" s="288"/>
      <c r="E218" s="190"/>
      <c r="F218" s="398"/>
    </row>
    <row r="219" spans="1:6" x14ac:dyDescent="0.25">
      <c r="A219" s="280"/>
      <c r="B219" s="286"/>
      <c r="C219" s="287"/>
      <c r="D219" s="288"/>
      <c r="E219" s="190"/>
      <c r="F219" s="398"/>
    </row>
    <row r="220" spans="1:6" x14ac:dyDescent="0.25">
      <c r="A220" s="280"/>
      <c r="B220" s="286"/>
      <c r="C220" s="287"/>
      <c r="D220" s="288"/>
      <c r="E220" s="190"/>
      <c r="F220" s="398"/>
    </row>
    <row r="221" spans="1:6" x14ac:dyDescent="0.25">
      <c r="A221" s="280"/>
      <c r="B221" s="286"/>
      <c r="C221" s="287"/>
      <c r="D221" s="288"/>
      <c r="E221" s="190"/>
      <c r="F221" s="398"/>
    </row>
    <row r="222" spans="1:6" x14ac:dyDescent="0.25">
      <c r="A222" s="280"/>
      <c r="B222" s="286"/>
      <c r="C222" s="287"/>
      <c r="D222" s="288"/>
      <c r="E222" s="190"/>
      <c r="F222" s="398"/>
    </row>
    <row r="223" spans="1:6" x14ac:dyDescent="0.25">
      <c r="A223" s="280"/>
      <c r="B223" s="286"/>
      <c r="C223" s="287"/>
      <c r="D223" s="288"/>
      <c r="E223" s="190"/>
      <c r="F223" s="398"/>
    </row>
    <row r="224" spans="1:6" x14ac:dyDescent="0.25">
      <c r="A224" s="280"/>
      <c r="B224" s="286"/>
      <c r="C224" s="287"/>
      <c r="D224" s="288"/>
      <c r="E224" s="190"/>
      <c r="F224" s="398"/>
    </row>
    <row r="225" spans="1:6" x14ac:dyDescent="0.25">
      <c r="A225" s="290"/>
      <c r="B225" s="291"/>
      <c r="C225" s="292"/>
      <c r="D225" s="293"/>
      <c r="E225" s="191"/>
      <c r="F225" s="399"/>
    </row>
    <row r="226" spans="1:6" x14ac:dyDescent="0.25">
      <c r="A226" s="294"/>
      <c r="B226" s="295"/>
      <c r="C226" s="296"/>
      <c r="D226" s="296"/>
      <c r="E226" s="192"/>
      <c r="F226" s="400"/>
    </row>
    <row r="227" spans="1:6" x14ac:dyDescent="0.25">
      <c r="A227" s="297"/>
      <c r="B227" s="298" t="s">
        <v>22</v>
      </c>
      <c r="C227" s="299"/>
      <c r="D227" s="299"/>
      <c r="E227" s="193"/>
      <c r="F227" s="401">
        <f>SUM(F173:F226)</f>
        <v>0</v>
      </c>
    </row>
    <row r="228" spans="1:6" x14ac:dyDescent="0.25">
      <c r="A228" s="300"/>
      <c r="B228" s="301"/>
      <c r="C228" s="302"/>
      <c r="D228" s="302"/>
      <c r="E228" s="194"/>
      <c r="F228" s="402"/>
    </row>
    <row r="229" spans="1:6" x14ac:dyDescent="0.25">
      <c r="A229" s="303" t="str">
        <f>A1</f>
        <v>BILL NO. 1:  CLUBHOUSE INTERNAL INSTALLATIONS</v>
      </c>
      <c r="B229" s="304"/>
      <c r="C229" s="305"/>
      <c r="D229" s="306"/>
      <c r="E229" s="195"/>
      <c r="F229" s="403"/>
    </row>
    <row r="230" spans="1:6" x14ac:dyDescent="0.25">
      <c r="A230" s="1015" t="s">
        <v>0</v>
      </c>
      <c r="B230" s="1017" t="s">
        <v>1</v>
      </c>
      <c r="C230" s="1019" t="s">
        <v>4</v>
      </c>
      <c r="D230" s="1021" t="s">
        <v>5</v>
      </c>
      <c r="E230" s="167" t="s">
        <v>2</v>
      </c>
      <c r="F230" s="157" t="s">
        <v>6</v>
      </c>
    </row>
    <row r="231" spans="1:6" x14ac:dyDescent="0.25">
      <c r="A231" s="1016"/>
      <c r="B231" s="1018"/>
      <c r="C231" s="1020"/>
      <c r="D231" s="1022"/>
      <c r="E231" s="168" t="s">
        <v>3</v>
      </c>
      <c r="F231" s="158" t="s">
        <v>3</v>
      </c>
    </row>
    <row r="232" spans="1:6" x14ac:dyDescent="0.25">
      <c r="A232" s="231"/>
      <c r="B232" s="232"/>
      <c r="C232" s="233"/>
      <c r="D232" s="234"/>
      <c r="E232" s="169"/>
      <c r="F232" s="386"/>
    </row>
    <row r="233" spans="1:6" x14ac:dyDescent="0.25">
      <c r="A233" s="307" t="s">
        <v>59</v>
      </c>
      <c r="B233" s="251" t="s">
        <v>188</v>
      </c>
      <c r="C233" s="266"/>
      <c r="D233" s="258"/>
      <c r="E233" s="178"/>
      <c r="F233" s="395"/>
    </row>
    <row r="234" spans="1:6" ht="90" x14ac:dyDescent="0.25">
      <c r="A234" s="241"/>
      <c r="B234" s="263" t="s">
        <v>61</v>
      </c>
      <c r="C234" s="266"/>
      <c r="D234" s="258"/>
      <c r="E234" s="178"/>
      <c r="F234" s="395"/>
    </row>
    <row r="235" spans="1:6" x14ac:dyDescent="0.25">
      <c r="A235" s="253" t="s">
        <v>8</v>
      </c>
      <c r="B235" s="236" t="s">
        <v>62</v>
      </c>
      <c r="C235" s="237"/>
      <c r="D235" s="238"/>
      <c r="E235" s="171"/>
      <c r="F235" s="387"/>
    </row>
    <row r="236" spans="1:6" x14ac:dyDescent="0.25">
      <c r="A236" s="253"/>
      <c r="B236" s="242" t="s">
        <v>63</v>
      </c>
      <c r="C236" s="245">
        <v>74</v>
      </c>
      <c r="D236" s="258" t="s">
        <v>30</v>
      </c>
      <c r="E236" s="178"/>
      <c r="F236" s="390">
        <f t="shared" ref="F236:F263" si="3">C236*E236</f>
        <v>0</v>
      </c>
    </row>
    <row r="237" spans="1:6" x14ac:dyDescent="0.25">
      <c r="A237" s="253"/>
      <c r="B237" s="242" t="s">
        <v>111</v>
      </c>
      <c r="C237" s="245">
        <v>98</v>
      </c>
      <c r="D237" s="258" t="s">
        <v>30</v>
      </c>
      <c r="E237" s="178"/>
      <c r="F237" s="390">
        <f t="shared" si="3"/>
        <v>0</v>
      </c>
    </row>
    <row r="238" spans="1:6" x14ac:dyDescent="0.25">
      <c r="A238" s="253"/>
      <c r="B238" s="242" t="s">
        <v>109</v>
      </c>
      <c r="C238" s="245">
        <v>62</v>
      </c>
      <c r="D238" s="258" t="s">
        <v>30</v>
      </c>
      <c r="E238" s="178"/>
      <c r="F238" s="390">
        <f t="shared" si="3"/>
        <v>0</v>
      </c>
    </row>
    <row r="239" spans="1:6" x14ac:dyDescent="0.25">
      <c r="A239" s="253"/>
      <c r="B239" s="242" t="s">
        <v>110</v>
      </c>
      <c r="C239" s="245">
        <v>40</v>
      </c>
      <c r="D239" s="258" t="s">
        <v>30</v>
      </c>
      <c r="E239" s="178"/>
      <c r="F239" s="390">
        <f t="shared" si="3"/>
        <v>0</v>
      </c>
    </row>
    <row r="240" spans="1:6" x14ac:dyDescent="0.25">
      <c r="A240" s="241"/>
      <c r="B240" s="242"/>
      <c r="C240" s="245"/>
      <c r="D240" s="258"/>
      <c r="E240" s="178"/>
      <c r="F240" s="390"/>
    </row>
    <row r="241" spans="1:6" x14ac:dyDescent="0.25">
      <c r="A241" s="253" t="s">
        <v>11</v>
      </c>
      <c r="B241" s="236" t="s">
        <v>65</v>
      </c>
      <c r="C241" s="237"/>
      <c r="D241" s="238"/>
      <c r="E241" s="171"/>
      <c r="F241" s="390"/>
    </row>
    <row r="242" spans="1:6" x14ac:dyDescent="0.25">
      <c r="A242" s="253"/>
      <c r="B242" s="242" t="s">
        <v>66</v>
      </c>
      <c r="C242" s="245">
        <v>16</v>
      </c>
      <c r="D242" s="258" t="s">
        <v>9</v>
      </c>
      <c r="E242" s="178"/>
      <c r="F242" s="390">
        <f t="shared" si="3"/>
        <v>0</v>
      </c>
    </row>
    <row r="243" spans="1:6" x14ac:dyDescent="0.25">
      <c r="A243" s="253"/>
      <c r="B243" s="242" t="s">
        <v>64</v>
      </c>
      <c r="C243" s="245">
        <v>14</v>
      </c>
      <c r="D243" s="258" t="s">
        <v>30</v>
      </c>
      <c r="E243" s="178"/>
      <c r="F243" s="390">
        <f t="shared" si="3"/>
        <v>0</v>
      </c>
    </row>
    <row r="244" spans="1:6" x14ac:dyDescent="0.25">
      <c r="A244" s="253"/>
      <c r="B244" s="242" t="s">
        <v>104</v>
      </c>
      <c r="C244" s="245">
        <v>28</v>
      </c>
      <c r="D244" s="258" t="s">
        <v>9</v>
      </c>
      <c r="E244" s="178"/>
      <c r="F244" s="390">
        <f t="shared" si="3"/>
        <v>0</v>
      </c>
    </row>
    <row r="245" spans="1:6" x14ac:dyDescent="0.25">
      <c r="A245" s="253"/>
      <c r="B245" s="242"/>
      <c r="C245" s="245"/>
      <c r="D245" s="258"/>
      <c r="E245" s="178"/>
      <c r="F245" s="390"/>
    </row>
    <row r="246" spans="1:6" x14ac:dyDescent="0.25">
      <c r="A246" s="241" t="s">
        <v>13</v>
      </c>
      <c r="B246" s="246" t="s">
        <v>36</v>
      </c>
      <c r="C246" s="245"/>
      <c r="D246" s="258"/>
      <c r="E246" s="178"/>
      <c r="F246" s="390"/>
    </row>
    <row r="247" spans="1:6" x14ac:dyDescent="0.25">
      <c r="A247" s="253"/>
      <c r="B247" s="242" t="s">
        <v>67</v>
      </c>
      <c r="C247" s="245">
        <v>16</v>
      </c>
      <c r="D247" s="258" t="s">
        <v>9</v>
      </c>
      <c r="E247" s="178"/>
      <c r="F247" s="390">
        <f t="shared" si="3"/>
        <v>0</v>
      </c>
    </row>
    <row r="248" spans="1:6" x14ac:dyDescent="0.25">
      <c r="A248" s="253"/>
      <c r="B248" s="242" t="s">
        <v>64</v>
      </c>
      <c r="C248" s="245">
        <v>14</v>
      </c>
      <c r="D248" s="258" t="s">
        <v>30</v>
      </c>
      <c r="E248" s="178"/>
      <c r="F248" s="390">
        <f t="shared" si="3"/>
        <v>0</v>
      </c>
    </row>
    <row r="249" spans="1:6" x14ac:dyDescent="0.25">
      <c r="A249" s="253"/>
      <c r="B249" s="242" t="s">
        <v>116</v>
      </c>
      <c r="C249" s="245">
        <v>45</v>
      </c>
      <c r="D249" s="258" t="s">
        <v>9</v>
      </c>
      <c r="E249" s="178"/>
      <c r="F249" s="390">
        <f t="shared" si="3"/>
        <v>0</v>
      </c>
    </row>
    <row r="250" spans="1:6" x14ac:dyDescent="0.25">
      <c r="A250" s="253"/>
      <c r="B250" s="242"/>
      <c r="C250" s="245"/>
      <c r="D250" s="258"/>
      <c r="E250" s="178"/>
      <c r="F250" s="390"/>
    </row>
    <row r="251" spans="1:6" x14ac:dyDescent="0.25">
      <c r="A251" s="241" t="s">
        <v>15</v>
      </c>
      <c r="B251" s="246" t="s">
        <v>69</v>
      </c>
      <c r="C251" s="245"/>
      <c r="D251" s="258"/>
      <c r="E251" s="178"/>
      <c r="F251" s="390"/>
    </row>
    <row r="252" spans="1:6" x14ac:dyDescent="0.25">
      <c r="A252" s="253"/>
      <c r="B252" s="242" t="s">
        <v>70</v>
      </c>
      <c r="C252" s="245">
        <v>12</v>
      </c>
      <c r="D252" s="258" t="s">
        <v>9</v>
      </c>
      <c r="E252" s="178"/>
      <c r="F252" s="390">
        <f t="shared" si="3"/>
        <v>0</v>
      </c>
    </row>
    <row r="253" spans="1:6" x14ac:dyDescent="0.25">
      <c r="A253" s="253"/>
      <c r="B253" s="242" t="s">
        <v>71</v>
      </c>
      <c r="C253" s="245">
        <v>12</v>
      </c>
      <c r="D253" s="258" t="s">
        <v>9</v>
      </c>
      <c r="E253" s="178"/>
      <c r="F253" s="390">
        <f t="shared" si="3"/>
        <v>0</v>
      </c>
    </row>
    <row r="254" spans="1:6" x14ac:dyDescent="0.25">
      <c r="A254" s="253"/>
      <c r="B254" s="242"/>
      <c r="C254" s="245"/>
      <c r="D254" s="258"/>
      <c r="E254" s="178"/>
      <c r="F254" s="390"/>
    </row>
    <row r="255" spans="1:6" x14ac:dyDescent="0.25">
      <c r="A255" s="241" t="s">
        <v>17</v>
      </c>
      <c r="B255" s="246" t="s">
        <v>72</v>
      </c>
      <c r="C255" s="245"/>
      <c r="D255" s="258"/>
      <c r="E255" s="178"/>
      <c r="F255" s="390"/>
    </row>
    <row r="256" spans="1:6" x14ac:dyDescent="0.25">
      <c r="A256" s="253"/>
      <c r="B256" s="242" t="s">
        <v>73</v>
      </c>
      <c r="C256" s="245">
        <v>9</v>
      </c>
      <c r="D256" s="258" t="s">
        <v>9</v>
      </c>
      <c r="E256" s="178"/>
      <c r="F256" s="390">
        <f t="shared" si="3"/>
        <v>0</v>
      </c>
    </row>
    <row r="257" spans="1:6" x14ac:dyDescent="0.25">
      <c r="A257" s="253"/>
      <c r="B257" s="242" t="s">
        <v>74</v>
      </c>
      <c r="C257" s="245">
        <v>18</v>
      </c>
      <c r="D257" s="258" t="s">
        <v>9</v>
      </c>
      <c r="E257" s="178"/>
      <c r="F257" s="390">
        <f t="shared" si="3"/>
        <v>0</v>
      </c>
    </row>
    <row r="258" spans="1:6" x14ac:dyDescent="0.25">
      <c r="A258" s="241"/>
      <c r="B258" s="242"/>
      <c r="C258" s="245"/>
      <c r="D258" s="258"/>
      <c r="E258" s="178"/>
      <c r="F258" s="390"/>
    </row>
    <row r="259" spans="1:6" x14ac:dyDescent="0.25">
      <c r="A259" s="241" t="s">
        <v>20</v>
      </c>
      <c r="B259" s="242" t="s">
        <v>103</v>
      </c>
      <c r="C259" s="245">
        <v>17</v>
      </c>
      <c r="D259" s="258" t="s">
        <v>9</v>
      </c>
      <c r="E259" s="178"/>
      <c r="F259" s="390">
        <f t="shared" si="3"/>
        <v>0</v>
      </c>
    </row>
    <row r="260" spans="1:6" x14ac:dyDescent="0.25">
      <c r="A260" s="241"/>
      <c r="B260" s="242"/>
      <c r="C260" s="245"/>
      <c r="D260" s="258"/>
      <c r="E260" s="178"/>
      <c r="F260" s="390"/>
    </row>
    <row r="261" spans="1:6" x14ac:dyDescent="0.25">
      <c r="A261" s="253" t="s">
        <v>7</v>
      </c>
      <c r="B261" s="242" t="s">
        <v>75</v>
      </c>
      <c r="C261" s="245">
        <v>8</v>
      </c>
      <c r="D261" s="258" t="s">
        <v>9</v>
      </c>
      <c r="E261" s="178"/>
      <c r="F261" s="390">
        <f t="shared" si="3"/>
        <v>0</v>
      </c>
    </row>
    <row r="262" spans="1:6" x14ac:dyDescent="0.25">
      <c r="A262" s="253"/>
      <c r="B262" s="242"/>
      <c r="C262" s="245"/>
      <c r="D262" s="258"/>
      <c r="E262" s="178"/>
      <c r="F262" s="390"/>
    </row>
    <row r="263" spans="1:6" x14ac:dyDescent="0.25">
      <c r="A263" s="241" t="s">
        <v>21</v>
      </c>
      <c r="B263" s="242" t="s">
        <v>76</v>
      </c>
      <c r="C263" s="245">
        <v>9</v>
      </c>
      <c r="D263" s="258" t="s">
        <v>9</v>
      </c>
      <c r="E263" s="178"/>
      <c r="F263" s="390">
        <f t="shared" si="3"/>
        <v>0</v>
      </c>
    </row>
    <row r="264" spans="1:6" x14ac:dyDescent="0.25">
      <c r="A264" s="235"/>
      <c r="B264" s="261"/>
      <c r="C264" s="259"/>
      <c r="D264" s="258"/>
      <c r="E264" s="196"/>
      <c r="F264" s="395"/>
    </row>
    <row r="265" spans="1:6" x14ac:dyDescent="0.25">
      <c r="A265" s="308"/>
      <c r="B265" s="309"/>
      <c r="C265" s="310"/>
      <c r="D265" s="311"/>
      <c r="E265" s="197"/>
      <c r="F265" s="404"/>
    </row>
    <row r="266" spans="1:6" x14ac:dyDescent="0.25">
      <c r="A266" s="235"/>
      <c r="B266" s="261"/>
      <c r="C266" s="259"/>
      <c r="D266" s="258"/>
      <c r="E266" s="196"/>
      <c r="F266" s="395"/>
    </row>
    <row r="267" spans="1:6" x14ac:dyDescent="0.25">
      <c r="A267" s="235"/>
      <c r="B267" s="261"/>
      <c r="C267" s="259"/>
      <c r="D267" s="258"/>
      <c r="E267" s="196"/>
      <c r="F267" s="395"/>
    </row>
    <row r="268" spans="1:6" x14ac:dyDescent="0.25">
      <c r="A268" s="235"/>
      <c r="B268" s="261"/>
      <c r="C268" s="259"/>
      <c r="D268" s="258"/>
      <c r="E268" s="196"/>
      <c r="F268" s="395"/>
    </row>
    <row r="269" spans="1:6" x14ac:dyDescent="0.25">
      <c r="A269" s="235"/>
      <c r="B269" s="261"/>
      <c r="C269" s="259"/>
      <c r="D269" s="258"/>
      <c r="E269" s="196"/>
      <c r="F269" s="395"/>
    </row>
    <row r="270" spans="1:6" x14ac:dyDescent="0.25">
      <c r="A270" s="235"/>
      <c r="B270" s="261"/>
      <c r="C270" s="259"/>
      <c r="D270" s="258"/>
      <c r="E270" s="196"/>
      <c r="F270" s="395"/>
    </row>
    <row r="271" spans="1:6" x14ac:dyDescent="0.25">
      <c r="A271" s="235"/>
      <c r="B271" s="261"/>
      <c r="C271" s="259"/>
      <c r="D271" s="258"/>
      <c r="E271" s="196"/>
      <c r="F271" s="395"/>
    </row>
    <row r="272" spans="1:6" x14ac:dyDescent="0.25">
      <c r="A272" s="235"/>
      <c r="B272" s="261"/>
      <c r="C272" s="259"/>
      <c r="D272" s="258"/>
      <c r="E272" s="196"/>
      <c r="F272" s="395"/>
    </row>
    <row r="273" spans="1:6" x14ac:dyDescent="0.25">
      <c r="A273" s="235"/>
      <c r="B273" s="261"/>
      <c r="C273" s="259"/>
      <c r="D273" s="258"/>
      <c r="E273" s="196"/>
      <c r="F273" s="395"/>
    </row>
    <row r="274" spans="1:6" x14ac:dyDescent="0.25">
      <c r="A274" s="235"/>
      <c r="B274" s="261"/>
      <c r="C274" s="259"/>
      <c r="D274" s="258"/>
      <c r="E274" s="196"/>
      <c r="F274" s="395"/>
    </row>
    <row r="275" spans="1:6" x14ac:dyDescent="0.25">
      <c r="A275" s="235"/>
      <c r="B275" s="261"/>
      <c r="C275" s="259"/>
      <c r="D275" s="258"/>
      <c r="E275" s="196"/>
      <c r="F275" s="395"/>
    </row>
    <row r="276" spans="1:6" x14ac:dyDescent="0.25">
      <c r="A276" s="235"/>
      <c r="B276" s="261"/>
      <c r="C276" s="259"/>
      <c r="D276" s="258"/>
      <c r="E276" s="196"/>
      <c r="F276" s="395"/>
    </row>
    <row r="277" spans="1:6" x14ac:dyDescent="0.25">
      <c r="A277" s="235"/>
      <c r="B277" s="261"/>
      <c r="C277" s="259"/>
      <c r="D277" s="258"/>
      <c r="E277" s="196"/>
      <c r="F277" s="395"/>
    </row>
    <row r="278" spans="1:6" x14ac:dyDescent="0.25">
      <c r="A278" s="235"/>
      <c r="B278" s="261"/>
      <c r="C278" s="259"/>
      <c r="D278" s="258"/>
      <c r="E278" s="196"/>
      <c r="F278" s="395"/>
    </row>
    <row r="279" spans="1:6" x14ac:dyDescent="0.25">
      <c r="A279" s="235"/>
      <c r="B279" s="261"/>
      <c r="C279" s="259"/>
      <c r="D279" s="258"/>
      <c r="E279" s="196"/>
      <c r="F279" s="395"/>
    </row>
    <row r="280" spans="1:6" x14ac:dyDescent="0.25">
      <c r="A280" s="235"/>
      <c r="B280" s="261"/>
      <c r="C280" s="259"/>
      <c r="D280" s="258"/>
      <c r="E280" s="196"/>
      <c r="F280" s="395"/>
    </row>
    <row r="281" spans="1:6" x14ac:dyDescent="0.25">
      <c r="A281" s="235"/>
      <c r="B281" s="261"/>
      <c r="C281" s="259"/>
      <c r="D281" s="258"/>
      <c r="E281" s="196"/>
      <c r="F281" s="395"/>
    </row>
    <row r="282" spans="1:6" x14ac:dyDescent="0.25">
      <c r="A282" s="235"/>
      <c r="B282" s="261"/>
      <c r="C282" s="259"/>
      <c r="D282" s="258"/>
      <c r="E282" s="196"/>
      <c r="F282" s="395"/>
    </row>
    <row r="283" spans="1:6" x14ac:dyDescent="0.25">
      <c r="A283" s="235"/>
      <c r="B283" s="261"/>
      <c r="C283" s="259"/>
      <c r="D283" s="258"/>
      <c r="E283" s="196"/>
      <c r="F283" s="395"/>
    </row>
    <row r="284" spans="1:6" x14ac:dyDescent="0.25">
      <c r="A284" s="235"/>
      <c r="B284" s="261"/>
      <c r="C284" s="259"/>
      <c r="D284" s="258"/>
      <c r="E284" s="196"/>
      <c r="F284" s="395"/>
    </row>
    <row r="285" spans="1:6" x14ac:dyDescent="0.25">
      <c r="A285" s="241"/>
      <c r="B285" s="242"/>
      <c r="C285" s="245"/>
      <c r="D285" s="258"/>
      <c r="E285" s="178"/>
      <c r="F285" s="395"/>
    </row>
    <row r="286" spans="1:6" x14ac:dyDescent="0.25">
      <c r="A286" s="294"/>
      <c r="B286" s="312"/>
      <c r="C286" s="296"/>
      <c r="D286" s="296"/>
      <c r="E286" s="192"/>
      <c r="F286" s="400"/>
    </row>
    <row r="287" spans="1:6" x14ac:dyDescent="0.25">
      <c r="A287" s="297"/>
      <c r="B287" s="298" t="s">
        <v>22</v>
      </c>
      <c r="C287" s="299"/>
      <c r="D287" s="299"/>
      <c r="E287" s="193"/>
      <c r="F287" s="401">
        <f>SUM(F234:F286)</f>
        <v>0</v>
      </c>
    </row>
    <row r="288" spans="1:6" x14ac:dyDescent="0.25">
      <c r="A288" s="313" t="str">
        <f>A229</f>
        <v>BILL NO. 1:  CLUBHOUSE INTERNAL INSTALLATIONS</v>
      </c>
    </row>
    <row r="289" spans="1:6" x14ac:dyDescent="0.25">
      <c r="A289" s="315" t="s">
        <v>80</v>
      </c>
      <c r="B289" s="316" t="s">
        <v>1</v>
      </c>
      <c r="C289" s="315" t="s">
        <v>4</v>
      </c>
      <c r="D289" s="315" t="s">
        <v>5</v>
      </c>
      <c r="E289" s="199" t="s">
        <v>2</v>
      </c>
      <c r="F289" s="406" t="s">
        <v>6</v>
      </c>
    </row>
    <row r="290" spans="1:6" x14ac:dyDescent="0.25">
      <c r="A290" s="317"/>
      <c r="B290" s="318"/>
      <c r="C290" s="317"/>
      <c r="D290" s="317"/>
      <c r="E290" s="200" t="s">
        <v>115</v>
      </c>
      <c r="F290" s="407" t="s">
        <v>115</v>
      </c>
    </row>
    <row r="291" spans="1:6" x14ac:dyDescent="0.25">
      <c r="A291" s="1007" t="s">
        <v>0</v>
      </c>
      <c r="B291" s="1009" t="s">
        <v>1</v>
      </c>
      <c r="C291" s="1011" t="s">
        <v>4</v>
      </c>
      <c r="D291" s="1013" t="s">
        <v>5</v>
      </c>
      <c r="E291" s="201" t="s">
        <v>2</v>
      </c>
      <c r="F291" s="408" t="s">
        <v>6</v>
      </c>
    </row>
    <row r="292" spans="1:6" x14ac:dyDescent="0.25">
      <c r="A292" s="1008"/>
      <c r="B292" s="1010"/>
      <c r="C292" s="1012"/>
      <c r="D292" s="1014"/>
      <c r="E292" s="202" t="s">
        <v>3</v>
      </c>
      <c r="F292" s="409" t="s">
        <v>3</v>
      </c>
    </row>
    <row r="293" spans="1:6" x14ac:dyDescent="0.25">
      <c r="A293" s="319"/>
      <c r="B293" s="320"/>
      <c r="C293" s="321"/>
      <c r="D293" s="322"/>
      <c r="E293" s="203"/>
      <c r="F293" s="410"/>
    </row>
    <row r="294" spans="1:6" x14ac:dyDescent="0.25">
      <c r="A294" s="319" t="s">
        <v>118</v>
      </c>
      <c r="B294" s="323" t="s">
        <v>255</v>
      </c>
      <c r="C294" s="321"/>
      <c r="D294" s="322"/>
      <c r="E294" s="203"/>
      <c r="F294" s="410"/>
    </row>
    <row r="295" spans="1:6" x14ac:dyDescent="0.25">
      <c r="A295" s="324"/>
      <c r="B295" s="325" t="s">
        <v>256</v>
      </c>
      <c r="C295" s="326"/>
      <c r="D295" s="326"/>
      <c r="E295" s="204"/>
      <c r="F295" s="411"/>
    </row>
    <row r="296" spans="1:6" x14ac:dyDescent="0.25">
      <c r="A296" s="327"/>
      <c r="B296" s="328" t="s">
        <v>257</v>
      </c>
      <c r="C296" s="326"/>
      <c r="D296" s="326"/>
      <c r="E296" s="204"/>
      <c r="F296" s="411"/>
    </row>
    <row r="297" spans="1:6" ht="45" x14ac:dyDescent="0.25">
      <c r="A297" s="327"/>
      <c r="B297" s="328" t="s">
        <v>258</v>
      </c>
      <c r="C297" s="326"/>
      <c r="D297" s="326"/>
      <c r="E297" s="204"/>
      <c r="F297" s="411"/>
    </row>
    <row r="298" spans="1:6" x14ac:dyDescent="0.25">
      <c r="A298" s="329" t="s">
        <v>8</v>
      </c>
      <c r="B298" s="330" t="s">
        <v>259</v>
      </c>
      <c r="C298" s="326"/>
      <c r="D298" s="326"/>
      <c r="E298" s="204"/>
      <c r="F298" s="411"/>
    </row>
    <row r="299" spans="1:6" x14ac:dyDescent="0.25">
      <c r="A299" s="329"/>
      <c r="B299" s="331" t="s">
        <v>260</v>
      </c>
      <c r="C299" s="326">
        <v>12</v>
      </c>
      <c r="D299" s="326" t="s">
        <v>30</v>
      </c>
      <c r="E299" s="204"/>
      <c r="F299" s="390">
        <f t="shared" ref="F299:F300" si="4">C299*E299</f>
        <v>0</v>
      </c>
    </row>
    <row r="300" spans="1:6" x14ac:dyDescent="0.25">
      <c r="A300" s="329"/>
      <c r="B300" s="331" t="s">
        <v>85</v>
      </c>
      <c r="C300" s="326">
        <v>48</v>
      </c>
      <c r="D300" s="326" t="s">
        <v>30</v>
      </c>
      <c r="E300" s="204"/>
      <c r="F300" s="390">
        <f t="shared" si="4"/>
        <v>0</v>
      </c>
    </row>
    <row r="301" spans="1:6" x14ac:dyDescent="0.25">
      <c r="A301" s="329"/>
      <c r="B301" s="332"/>
      <c r="C301" s="326"/>
      <c r="D301" s="326"/>
      <c r="E301" s="204"/>
      <c r="F301" s="411"/>
    </row>
    <row r="302" spans="1:6" x14ac:dyDescent="0.25">
      <c r="A302" s="329" t="s">
        <v>11</v>
      </c>
      <c r="B302" s="330" t="s">
        <v>261</v>
      </c>
      <c r="C302" s="326"/>
      <c r="D302" s="326"/>
      <c r="E302" s="204"/>
      <c r="F302" s="411"/>
    </row>
    <row r="303" spans="1:6" x14ac:dyDescent="0.25">
      <c r="A303" s="329"/>
      <c r="B303" s="331" t="s">
        <v>262</v>
      </c>
      <c r="C303" s="326">
        <v>6</v>
      </c>
      <c r="D303" s="326" t="s">
        <v>9</v>
      </c>
      <c r="E303" s="204"/>
      <c r="F303" s="390">
        <f t="shared" ref="F303:F304" si="5">C303*E303</f>
        <v>0</v>
      </c>
    </row>
    <row r="304" spans="1:6" x14ac:dyDescent="0.25">
      <c r="A304" s="329"/>
      <c r="B304" s="331" t="s">
        <v>263</v>
      </c>
      <c r="C304" s="326">
        <v>6</v>
      </c>
      <c r="D304" s="326" t="s">
        <v>9</v>
      </c>
      <c r="E304" s="204"/>
      <c r="F304" s="390">
        <f t="shared" si="5"/>
        <v>0</v>
      </c>
    </row>
    <row r="305" spans="1:6" x14ac:dyDescent="0.25">
      <c r="A305" s="329"/>
      <c r="B305" s="332"/>
      <c r="C305" s="326"/>
      <c r="D305" s="326"/>
      <c r="E305" s="204"/>
      <c r="F305" s="411"/>
    </row>
    <row r="306" spans="1:6" x14ac:dyDescent="0.25">
      <c r="A306" s="329"/>
      <c r="B306" s="330" t="s">
        <v>36</v>
      </c>
      <c r="C306" s="326"/>
      <c r="D306" s="326"/>
      <c r="E306" s="204"/>
      <c r="F306" s="411"/>
    </row>
    <row r="307" spans="1:6" x14ac:dyDescent="0.25">
      <c r="A307" s="329" t="s">
        <v>13</v>
      </c>
      <c r="B307" s="332" t="s">
        <v>264</v>
      </c>
      <c r="C307" s="326">
        <v>7</v>
      </c>
      <c r="D307" s="326" t="s">
        <v>9</v>
      </c>
      <c r="E307" s="204"/>
      <c r="F307" s="390">
        <f t="shared" ref="F307" si="6">C307*E307</f>
        <v>0</v>
      </c>
    </row>
    <row r="308" spans="1:6" x14ac:dyDescent="0.25">
      <c r="A308" s="327"/>
      <c r="B308" s="328"/>
      <c r="C308" s="326"/>
      <c r="D308" s="326"/>
      <c r="E308" s="204"/>
      <c r="F308" s="411"/>
    </row>
    <row r="309" spans="1:6" x14ac:dyDescent="0.25">
      <c r="A309" s="329" t="s">
        <v>15</v>
      </c>
      <c r="B309" s="330" t="s">
        <v>38</v>
      </c>
      <c r="C309" s="326"/>
      <c r="D309" s="326"/>
      <c r="E309" s="204"/>
      <c r="F309" s="411"/>
    </row>
    <row r="310" spans="1:6" x14ac:dyDescent="0.25">
      <c r="A310" s="329"/>
      <c r="B310" s="331" t="s">
        <v>265</v>
      </c>
      <c r="C310" s="326">
        <v>4</v>
      </c>
      <c r="D310" s="326" t="s">
        <v>9</v>
      </c>
      <c r="E310" s="204"/>
      <c r="F310" s="390">
        <f t="shared" ref="F310:F311" si="7">C310*E310</f>
        <v>0</v>
      </c>
    </row>
    <row r="311" spans="1:6" x14ac:dyDescent="0.25">
      <c r="A311" s="329"/>
      <c r="B311" s="331" t="s">
        <v>266</v>
      </c>
      <c r="C311" s="326">
        <v>8</v>
      </c>
      <c r="D311" s="326" t="s">
        <v>9</v>
      </c>
      <c r="E311" s="204"/>
      <c r="F311" s="390">
        <f t="shared" si="7"/>
        <v>0</v>
      </c>
    </row>
    <row r="312" spans="1:6" x14ac:dyDescent="0.25">
      <c r="A312" s="329"/>
      <c r="B312" s="331"/>
      <c r="C312" s="326"/>
      <c r="D312" s="326"/>
      <c r="E312" s="204"/>
      <c r="F312" s="411"/>
    </row>
    <row r="313" spans="1:6" x14ac:dyDescent="0.25">
      <c r="A313" s="329" t="s">
        <v>17</v>
      </c>
      <c r="B313" s="330" t="s">
        <v>267</v>
      </c>
      <c r="C313" s="326"/>
      <c r="D313" s="326"/>
      <c r="E313" s="204"/>
      <c r="F313" s="411"/>
    </row>
    <row r="314" spans="1:6" x14ac:dyDescent="0.25">
      <c r="A314" s="329"/>
      <c r="B314" s="331" t="s">
        <v>268</v>
      </c>
      <c r="C314" s="326">
        <v>2</v>
      </c>
      <c r="D314" s="326" t="s">
        <v>9</v>
      </c>
      <c r="E314" s="204"/>
      <c r="F314" s="390">
        <f t="shared" ref="F314:F316" si="8">C314*E314</f>
        <v>0</v>
      </c>
    </row>
    <row r="315" spans="1:6" x14ac:dyDescent="0.25">
      <c r="A315" s="329"/>
      <c r="B315" s="331" t="s">
        <v>263</v>
      </c>
      <c r="C315" s="326">
        <v>6</v>
      </c>
      <c r="D315" s="326" t="s">
        <v>9</v>
      </c>
      <c r="E315" s="204"/>
      <c r="F315" s="390">
        <f t="shared" si="8"/>
        <v>0</v>
      </c>
    </row>
    <row r="316" spans="1:6" x14ac:dyDescent="0.25">
      <c r="A316" s="329"/>
      <c r="B316" s="331" t="s">
        <v>269</v>
      </c>
      <c r="C316" s="326">
        <v>2</v>
      </c>
      <c r="D316" s="326" t="s">
        <v>9</v>
      </c>
      <c r="E316" s="204"/>
      <c r="F316" s="390">
        <f t="shared" si="8"/>
        <v>0</v>
      </c>
    </row>
    <row r="317" spans="1:6" x14ac:dyDescent="0.25">
      <c r="A317" s="327"/>
      <c r="B317" s="328"/>
      <c r="C317" s="327"/>
      <c r="D317" s="327"/>
      <c r="E317" s="208"/>
      <c r="F317" s="412"/>
    </row>
    <row r="318" spans="1:6" x14ac:dyDescent="0.25">
      <c r="A318" s="329"/>
      <c r="B318" s="330" t="s">
        <v>270</v>
      </c>
      <c r="C318" s="327"/>
      <c r="D318" s="327"/>
      <c r="E318" s="208"/>
      <c r="F318" s="412"/>
    </row>
    <row r="319" spans="1:6" ht="45" x14ac:dyDescent="0.25">
      <c r="A319" s="329" t="s">
        <v>18</v>
      </c>
      <c r="B319" s="333" t="s">
        <v>271</v>
      </c>
      <c r="C319" s="327">
        <v>2</v>
      </c>
      <c r="D319" s="327" t="s">
        <v>9</v>
      </c>
      <c r="E319" s="208"/>
      <c r="F319" s="390">
        <f t="shared" ref="F319" si="9">C319*E319</f>
        <v>0</v>
      </c>
    </row>
    <row r="320" spans="1:6" x14ac:dyDescent="0.25">
      <c r="A320" s="329"/>
      <c r="B320" s="333"/>
      <c r="C320" s="327"/>
      <c r="D320" s="327"/>
      <c r="E320" s="208"/>
      <c r="F320" s="412"/>
    </row>
    <row r="321" spans="1:6" x14ac:dyDescent="0.25">
      <c r="A321" s="329" t="s">
        <v>19</v>
      </c>
      <c r="B321" s="334" t="s">
        <v>272</v>
      </c>
      <c r="C321" s="327"/>
      <c r="D321" s="327"/>
      <c r="E321" s="208"/>
      <c r="F321" s="412"/>
    </row>
    <row r="322" spans="1:6" ht="30" x14ac:dyDescent="0.25">
      <c r="A322" s="329"/>
      <c r="B322" s="333" t="s">
        <v>273</v>
      </c>
      <c r="C322" s="327">
        <v>2</v>
      </c>
      <c r="D322" s="327" t="s">
        <v>9</v>
      </c>
      <c r="E322" s="208"/>
      <c r="F322" s="390">
        <f t="shared" ref="F322" si="10">C322*E322</f>
        <v>0</v>
      </c>
    </row>
    <row r="323" spans="1:6" x14ac:dyDescent="0.25">
      <c r="A323" s="329"/>
      <c r="B323" s="333"/>
      <c r="C323" s="327"/>
      <c r="D323" s="327"/>
      <c r="E323" s="208"/>
      <c r="F323" s="412"/>
    </row>
    <row r="324" spans="1:6" x14ac:dyDescent="0.25">
      <c r="A324" s="326"/>
      <c r="B324" s="335" t="s">
        <v>274</v>
      </c>
      <c r="C324" s="327"/>
      <c r="D324" s="327"/>
      <c r="E324" s="208"/>
      <c r="F324" s="412"/>
    </row>
    <row r="325" spans="1:6" ht="30" x14ac:dyDescent="0.25">
      <c r="A325" s="327" t="s">
        <v>20</v>
      </c>
      <c r="B325" s="336" t="s">
        <v>275</v>
      </c>
      <c r="C325" s="327">
        <v>1</v>
      </c>
      <c r="D325" s="327" t="s">
        <v>80</v>
      </c>
      <c r="E325" s="208"/>
      <c r="F325" s="390">
        <f t="shared" ref="F325" si="11">C325*E325</f>
        <v>0</v>
      </c>
    </row>
    <row r="326" spans="1:6" x14ac:dyDescent="0.25">
      <c r="A326" s="327"/>
      <c r="B326" s="333"/>
      <c r="C326" s="327"/>
      <c r="D326" s="327"/>
      <c r="E326" s="208"/>
      <c r="F326" s="412"/>
    </row>
    <row r="327" spans="1:6" x14ac:dyDescent="0.25">
      <c r="A327" s="337"/>
      <c r="B327" s="338" t="s">
        <v>362</v>
      </c>
      <c r="C327" s="339"/>
      <c r="D327" s="339"/>
      <c r="E327" s="210"/>
      <c r="F327" s="413"/>
    </row>
    <row r="328" spans="1:6" x14ac:dyDescent="0.25">
      <c r="A328" s="243" t="s">
        <v>7</v>
      </c>
      <c r="B328" s="340" t="s">
        <v>363</v>
      </c>
      <c r="C328" s="339"/>
      <c r="D328" s="339"/>
      <c r="E328" s="211"/>
      <c r="F328" s="413"/>
    </row>
    <row r="329" spans="1:6" x14ac:dyDescent="0.25">
      <c r="A329" s="239"/>
      <c r="B329" s="340" t="s">
        <v>364</v>
      </c>
      <c r="C329" s="339"/>
      <c r="D329" s="339"/>
      <c r="E329" s="208"/>
      <c r="F329" s="412"/>
    </row>
    <row r="330" spans="1:6" x14ac:dyDescent="0.25">
      <c r="A330" s="239"/>
      <c r="B330" s="340" t="s">
        <v>365</v>
      </c>
      <c r="C330" s="339"/>
      <c r="D330" s="339"/>
      <c r="E330" s="208"/>
      <c r="F330" s="412"/>
    </row>
    <row r="331" spans="1:6" x14ac:dyDescent="0.25">
      <c r="A331" s="239"/>
      <c r="B331" s="340" t="s">
        <v>366</v>
      </c>
      <c r="C331" s="339"/>
      <c r="D331" s="339"/>
      <c r="E331" s="208"/>
      <c r="F331" s="412"/>
    </row>
    <row r="332" spans="1:6" x14ac:dyDescent="0.25">
      <c r="A332" s="239"/>
      <c r="B332" s="340" t="s">
        <v>367</v>
      </c>
      <c r="C332" s="339"/>
      <c r="D332" s="339"/>
      <c r="E332" s="208"/>
      <c r="F332" s="412"/>
    </row>
    <row r="333" spans="1:6" x14ac:dyDescent="0.25">
      <c r="A333" s="239"/>
      <c r="B333" s="340" t="s">
        <v>276</v>
      </c>
      <c r="C333" s="339"/>
      <c r="D333" s="339"/>
      <c r="E333" s="208"/>
      <c r="F333" s="412"/>
    </row>
    <row r="334" spans="1:6" ht="42.75" customHeight="1" x14ac:dyDescent="0.25">
      <c r="A334" s="239"/>
      <c r="B334" s="340" t="s">
        <v>368</v>
      </c>
      <c r="C334" s="339">
        <v>1</v>
      </c>
      <c r="D334" s="339" t="s">
        <v>369</v>
      </c>
      <c r="E334" s="204"/>
      <c r="F334" s="390">
        <f t="shared" ref="F334" si="12">C334*E334</f>
        <v>0</v>
      </c>
    </row>
    <row r="335" spans="1:6" x14ac:dyDescent="0.25">
      <c r="A335" s="239"/>
      <c r="B335" s="340"/>
      <c r="C335" s="339"/>
      <c r="D335" s="339"/>
      <c r="E335" s="204"/>
      <c r="F335" s="412"/>
    </row>
    <row r="336" spans="1:6" x14ac:dyDescent="0.25">
      <c r="A336" s="239"/>
      <c r="B336" s="341" t="s">
        <v>370</v>
      </c>
      <c r="C336" s="339"/>
      <c r="D336" s="339"/>
      <c r="E336" s="204"/>
      <c r="F336" s="412"/>
    </row>
    <row r="337" spans="1:6" ht="59.25" customHeight="1" x14ac:dyDescent="0.25">
      <c r="A337" s="239"/>
      <c r="B337" s="342" t="s">
        <v>371</v>
      </c>
      <c r="C337" s="339">
        <v>1</v>
      </c>
      <c r="D337" s="339" t="s">
        <v>112</v>
      </c>
      <c r="E337" s="204"/>
      <c r="F337" s="390">
        <f t="shared" ref="F337" si="13">C337*E337</f>
        <v>0</v>
      </c>
    </row>
    <row r="338" spans="1:6" x14ac:dyDescent="0.25">
      <c r="A338" s="327"/>
      <c r="B338" s="343"/>
      <c r="C338" s="327"/>
      <c r="D338" s="327"/>
      <c r="E338" s="208"/>
      <c r="F338" s="412"/>
    </row>
    <row r="339" spans="1:6" x14ac:dyDescent="0.25">
      <c r="A339" s="327"/>
      <c r="B339" s="343"/>
      <c r="C339" s="327"/>
      <c r="D339" s="327"/>
      <c r="E339" s="208"/>
      <c r="F339" s="412"/>
    </row>
    <row r="340" spans="1:6" x14ac:dyDescent="0.25">
      <c r="A340" s="344"/>
      <c r="B340" s="345"/>
      <c r="C340" s="344"/>
      <c r="D340" s="344"/>
      <c r="E340" s="212"/>
      <c r="F340" s="414"/>
    </row>
    <row r="341" spans="1:6" x14ac:dyDescent="0.25">
      <c r="A341" s="346"/>
      <c r="B341" s="346"/>
      <c r="C341" s="347"/>
      <c r="D341" s="347"/>
      <c r="E341" s="213"/>
      <c r="F341" s="415"/>
    </row>
    <row r="342" spans="1:6" x14ac:dyDescent="0.25">
      <c r="A342" s="348"/>
      <c r="B342" s="298" t="s">
        <v>22</v>
      </c>
      <c r="C342" s="349"/>
      <c r="D342" s="349"/>
      <c r="E342" s="214"/>
      <c r="F342" s="416">
        <f>SUM(F295:F341)</f>
        <v>0</v>
      </c>
    </row>
    <row r="343" spans="1:6" x14ac:dyDescent="0.25">
      <c r="A343" s="313" t="str">
        <f>A288</f>
        <v>BILL NO. 1:  CLUBHOUSE INTERNAL INSTALLATIONS</v>
      </c>
    </row>
    <row r="344" spans="1:6" x14ac:dyDescent="0.25">
      <c r="A344" s="315" t="s">
        <v>80</v>
      </c>
      <c r="B344" s="316" t="s">
        <v>1</v>
      </c>
      <c r="C344" s="315" t="s">
        <v>4</v>
      </c>
      <c r="D344" s="315" t="s">
        <v>5</v>
      </c>
      <c r="E344" s="199" t="s">
        <v>2</v>
      </c>
      <c r="F344" s="406" t="s">
        <v>6</v>
      </c>
    </row>
    <row r="345" spans="1:6" x14ac:dyDescent="0.25">
      <c r="A345" s="317"/>
      <c r="B345" s="318"/>
      <c r="C345" s="317"/>
      <c r="D345" s="317"/>
      <c r="E345" s="200" t="s">
        <v>115</v>
      </c>
      <c r="F345" s="407" t="s">
        <v>115</v>
      </c>
    </row>
    <row r="346" spans="1:6" x14ac:dyDescent="0.25">
      <c r="A346" s="350"/>
      <c r="B346" s="351"/>
      <c r="C346" s="352"/>
      <c r="D346" s="352"/>
      <c r="E346" s="215"/>
      <c r="F346" s="417"/>
    </row>
    <row r="347" spans="1:6" x14ac:dyDescent="0.25">
      <c r="A347" s="329" t="s">
        <v>7</v>
      </c>
      <c r="B347" s="353" t="s">
        <v>277</v>
      </c>
      <c r="C347" s="326"/>
      <c r="D347" s="354"/>
      <c r="E347" s="205"/>
      <c r="F347" s="418"/>
    </row>
    <row r="348" spans="1:6" ht="30" x14ac:dyDescent="0.25">
      <c r="A348" s="329" t="s">
        <v>77</v>
      </c>
      <c r="B348" s="355" t="s">
        <v>278</v>
      </c>
      <c r="C348" s="327">
        <v>4</v>
      </c>
      <c r="D348" s="356" t="s">
        <v>9</v>
      </c>
      <c r="E348" s="209"/>
      <c r="F348" s="390">
        <f t="shared" ref="F348" si="14">C348*E348</f>
        <v>0</v>
      </c>
    </row>
    <row r="349" spans="1:6" x14ac:dyDescent="0.25">
      <c r="A349" s="329"/>
      <c r="B349" s="355"/>
      <c r="C349" s="326"/>
      <c r="D349" s="354"/>
      <c r="E349" s="205"/>
      <c r="F349" s="418"/>
    </row>
    <row r="350" spans="1:6" ht="30" x14ac:dyDescent="0.25">
      <c r="A350" s="329" t="s">
        <v>78</v>
      </c>
      <c r="B350" s="355" t="s">
        <v>279</v>
      </c>
      <c r="C350" s="327">
        <v>4</v>
      </c>
      <c r="D350" s="356" t="s">
        <v>9</v>
      </c>
      <c r="E350" s="209"/>
      <c r="F350" s="390">
        <f t="shared" ref="F350" si="15">C350*E350</f>
        <v>0</v>
      </c>
    </row>
    <row r="351" spans="1:6" x14ac:dyDescent="0.25">
      <c r="A351" s="329"/>
      <c r="B351" s="355"/>
      <c r="C351" s="327"/>
      <c r="D351" s="356"/>
      <c r="E351" s="209"/>
      <c r="F351" s="419"/>
    </row>
    <row r="352" spans="1:6" ht="30" x14ac:dyDescent="0.25">
      <c r="A352" s="329" t="s">
        <v>78</v>
      </c>
      <c r="B352" s="355" t="s">
        <v>280</v>
      </c>
      <c r="C352" s="327">
        <v>4</v>
      </c>
      <c r="D352" s="356" t="s">
        <v>9</v>
      </c>
      <c r="E352" s="209"/>
      <c r="F352" s="390">
        <f t="shared" ref="F352" si="16">C352*E352</f>
        <v>0</v>
      </c>
    </row>
    <row r="353" spans="1:6" x14ac:dyDescent="0.25">
      <c r="A353" s="329"/>
      <c r="B353" s="355"/>
      <c r="C353" s="327"/>
      <c r="D353" s="356"/>
      <c r="E353" s="209"/>
      <c r="F353" s="419"/>
    </row>
    <row r="354" spans="1:6" x14ac:dyDescent="0.25">
      <c r="A354" s="327" t="s">
        <v>281</v>
      </c>
      <c r="B354" s="355" t="s">
        <v>282</v>
      </c>
      <c r="C354" s="327">
        <v>2</v>
      </c>
      <c r="D354" s="356" t="s">
        <v>9</v>
      </c>
      <c r="E354" s="209"/>
      <c r="F354" s="390">
        <f t="shared" ref="F354" si="17">C354*E354</f>
        <v>0</v>
      </c>
    </row>
    <row r="355" spans="1:6" x14ac:dyDescent="0.25">
      <c r="A355" s="327"/>
      <c r="B355" s="355"/>
      <c r="C355" s="327"/>
      <c r="D355" s="356"/>
      <c r="E355" s="209"/>
      <c r="F355" s="419"/>
    </row>
    <row r="356" spans="1:6" x14ac:dyDescent="0.25">
      <c r="A356" s="329" t="s">
        <v>283</v>
      </c>
      <c r="B356" s="357" t="s">
        <v>284</v>
      </c>
      <c r="C356" s="327">
        <v>2</v>
      </c>
      <c r="D356" s="356" t="s">
        <v>9</v>
      </c>
      <c r="E356" s="209"/>
      <c r="F356" s="390">
        <f t="shared" ref="F356" si="18">C356*E356</f>
        <v>0</v>
      </c>
    </row>
    <row r="357" spans="1:6" x14ac:dyDescent="0.25">
      <c r="A357" s="350"/>
      <c r="B357" s="351"/>
      <c r="C357" s="352"/>
      <c r="D357" s="352"/>
      <c r="E357" s="215"/>
      <c r="F357" s="417"/>
    </row>
    <row r="358" spans="1:6" x14ac:dyDescent="0.25">
      <c r="A358" s="350"/>
      <c r="B358" s="351"/>
      <c r="C358" s="352"/>
      <c r="D358" s="352"/>
      <c r="E358" s="215"/>
      <c r="F358" s="417"/>
    </row>
    <row r="359" spans="1:6" x14ac:dyDescent="0.25">
      <c r="A359" s="350"/>
      <c r="B359" s="351"/>
      <c r="C359" s="352"/>
      <c r="D359" s="352"/>
      <c r="E359" s="215"/>
      <c r="F359" s="417"/>
    </row>
    <row r="360" spans="1:6" x14ac:dyDescent="0.25">
      <c r="A360" s="350"/>
      <c r="B360" s="351"/>
      <c r="C360" s="352"/>
      <c r="D360" s="352"/>
      <c r="E360" s="215"/>
      <c r="F360" s="417"/>
    </row>
    <row r="361" spans="1:6" x14ac:dyDescent="0.25">
      <c r="A361" s="350"/>
      <c r="B361" s="351"/>
      <c r="C361" s="352"/>
      <c r="D361" s="352"/>
      <c r="E361" s="215"/>
      <c r="F361" s="417"/>
    </row>
    <row r="362" spans="1:6" x14ac:dyDescent="0.25">
      <c r="A362" s="350"/>
      <c r="B362" s="351"/>
      <c r="C362" s="352"/>
      <c r="D362" s="352"/>
      <c r="E362" s="215"/>
      <c r="F362" s="417"/>
    </row>
    <row r="363" spans="1:6" x14ac:dyDescent="0.25">
      <c r="A363" s="350"/>
      <c r="B363" s="351"/>
      <c r="C363" s="352"/>
      <c r="D363" s="352"/>
      <c r="E363" s="215"/>
      <c r="F363" s="417"/>
    </row>
    <row r="364" spans="1:6" x14ac:dyDescent="0.25">
      <c r="A364" s="350"/>
      <c r="B364" s="351"/>
      <c r="C364" s="352"/>
      <c r="D364" s="352"/>
      <c r="E364" s="215"/>
      <c r="F364" s="417"/>
    </row>
    <row r="365" spans="1:6" x14ac:dyDescent="0.25">
      <c r="A365" s="350"/>
      <c r="B365" s="351"/>
      <c r="C365" s="352"/>
      <c r="D365" s="352"/>
      <c r="E365" s="215"/>
      <c r="F365" s="417"/>
    </row>
    <row r="366" spans="1:6" x14ac:dyDescent="0.25">
      <c r="A366" s="350"/>
      <c r="B366" s="351"/>
      <c r="C366" s="352"/>
      <c r="D366" s="352"/>
      <c r="E366" s="215"/>
      <c r="F366" s="417"/>
    </row>
    <row r="367" spans="1:6" x14ac:dyDescent="0.25">
      <c r="A367" s="350"/>
      <c r="B367" s="351"/>
      <c r="C367" s="352"/>
      <c r="D367" s="352"/>
      <c r="E367" s="215"/>
      <c r="F367" s="417"/>
    </row>
    <row r="368" spans="1:6" x14ac:dyDescent="0.25">
      <c r="A368" s="350"/>
      <c r="B368" s="351"/>
      <c r="C368" s="352"/>
      <c r="D368" s="352"/>
      <c r="E368" s="215"/>
      <c r="F368" s="417"/>
    </row>
    <row r="369" spans="1:6" x14ac:dyDescent="0.25">
      <c r="A369" s="350"/>
      <c r="B369" s="351"/>
      <c r="C369" s="352"/>
      <c r="D369" s="352"/>
      <c r="E369" s="215"/>
      <c r="F369" s="417"/>
    </row>
    <row r="370" spans="1:6" x14ac:dyDescent="0.25">
      <c r="A370" s="350"/>
      <c r="B370" s="351"/>
      <c r="C370" s="352"/>
      <c r="D370" s="352"/>
      <c r="E370" s="215"/>
      <c r="F370" s="417"/>
    </row>
    <row r="371" spans="1:6" x14ac:dyDescent="0.25">
      <c r="A371" s="350"/>
      <c r="B371" s="351"/>
      <c r="C371" s="352"/>
      <c r="D371" s="352"/>
      <c r="E371" s="215"/>
      <c r="F371" s="417"/>
    </row>
    <row r="372" spans="1:6" x14ac:dyDescent="0.25">
      <c r="A372" s="350"/>
      <c r="B372" s="351"/>
      <c r="C372" s="352"/>
      <c r="D372" s="352"/>
      <c r="E372" s="215"/>
      <c r="F372" s="417"/>
    </row>
    <row r="373" spans="1:6" x14ac:dyDescent="0.25">
      <c r="A373" s="350"/>
      <c r="B373" s="351"/>
      <c r="C373" s="352"/>
      <c r="D373" s="352"/>
      <c r="E373" s="215"/>
      <c r="F373" s="417"/>
    </row>
    <row r="374" spans="1:6" x14ac:dyDescent="0.25">
      <c r="A374" s="350"/>
      <c r="B374" s="351"/>
      <c r="C374" s="352"/>
      <c r="D374" s="352"/>
      <c r="E374" s="215"/>
      <c r="F374" s="417"/>
    </row>
    <row r="375" spans="1:6" x14ac:dyDescent="0.25">
      <c r="A375" s="350"/>
      <c r="B375" s="351"/>
      <c r="C375" s="352"/>
      <c r="D375" s="352"/>
      <c r="E375" s="215"/>
      <c r="F375" s="417"/>
    </row>
    <row r="376" spans="1:6" x14ac:dyDescent="0.25">
      <c r="A376" s="350"/>
      <c r="B376" s="351"/>
      <c r="C376" s="352"/>
      <c r="D376" s="352"/>
      <c r="E376" s="215"/>
      <c r="F376" s="417"/>
    </row>
    <row r="377" spans="1:6" x14ac:dyDescent="0.25">
      <c r="A377" s="350"/>
      <c r="B377" s="351"/>
      <c r="C377" s="352"/>
      <c r="D377" s="352"/>
      <c r="E377" s="215"/>
      <c r="F377" s="417"/>
    </row>
    <row r="378" spans="1:6" x14ac:dyDescent="0.25">
      <c r="A378" s="350"/>
      <c r="B378" s="351"/>
      <c r="C378" s="352"/>
      <c r="D378" s="352"/>
      <c r="E378" s="215"/>
      <c r="F378" s="417"/>
    </row>
    <row r="379" spans="1:6" x14ac:dyDescent="0.25">
      <c r="A379" s="350"/>
      <c r="B379" s="351"/>
      <c r="C379" s="352"/>
      <c r="D379" s="352"/>
      <c r="E379" s="215"/>
      <c r="F379" s="417"/>
    </row>
    <row r="380" spans="1:6" x14ac:dyDescent="0.25">
      <c r="A380" s="350"/>
      <c r="B380" s="351"/>
      <c r="C380" s="352"/>
      <c r="D380" s="352"/>
      <c r="E380" s="215"/>
      <c r="F380" s="417"/>
    </row>
    <row r="381" spans="1:6" x14ac:dyDescent="0.25">
      <c r="A381" s="350"/>
      <c r="B381" s="351"/>
      <c r="C381" s="352"/>
      <c r="D381" s="352"/>
      <c r="E381" s="215"/>
      <c r="F381" s="417"/>
    </row>
    <row r="382" spans="1:6" x14ac:dyDescent="0.25">
      <c r="A382" s="350"/>
      <c r="B382" s="351"/>
      <c r="C382" s="352"/>
      <c r="D382" s="352"/>
      <c r="E382" s="215"/>
      <c r="F382" s="417"/>
    </row>
    <row r="383" spans="1:6" x14ac:dyDescent="0.25">
      <c r="A383" s="350"/>
      <c r="B383" s="351"/>
      <c r="C383" s="352"/>
      <c r="D383" s="352"/>
      <c r="E383" s="215"/>
      <c r="F383" s="417"/>
    </row>
    <row r="384" spans="1:6" x14ac:dyDescent="0.25">
      <c r="A384" s="350"/>
      <c r="B384" s="351"/>
      <c r="C384" s="352"/>
      <c r="D384" s="352"/>
      <c r="E384" s="215"/>
      <c r="F384" s="417"/>
    </row>
    <row r="385" spans="1:6" x14ac:dyDescent="0.25">
      <c r="A385" s="350"/>
      <c r="B385" s="351"/>
      <c r="C385" s="352"/>
      <c r="D385" s="352"/>
      <c r="E385" s="215"/>
      <c r="F385" s="417"/>
    </row>
    <row r="386" spans="1:6" x14ac:dyDescent="0.25">
      <c r="A386" s="350"/>
      <c r="B386" s="351"/>
      <c r="C386" s="352"/>
      <c r="D386" s="352"/>
      <c r="E386" s="215"/>
      <c r="F386" s="417"/>
    </row>
    <row r="387" spans="1:6" x14ac:dyDescent="0.25">
      <c r="A387" s="352"/>
      <c r="B387" s="358"/>
      <c r="C387" s="352"/>
      <c r="D387" s="352"/>
      <c r="E387" s="215"/>
      <c r="F387" s="417"/>
    </row>
    <row r="388" spans="1:6" x14ac:dyDescent="0.25">
      <c r="A388" s="352"/>
      <c r="B388" s="358"/>
      <c r="C388" s="352"/>
      <c r="D388" s="352"/>
      <c r="E388" s="215"/>
      <c r="F388" s="417"/>
    </row>
    <row r="389" spans="1:6" x14ac:dyDescent="0.25">
      <c r="A389" s="352"/>
      <c r="B389" s="358"/>
      <c r="C389" s="352"/>
      <c r="D389" s="352"/>
      <c r="E389" s="215"/>
      <c r="F389" s="417"/>
    </row>
    <row r="390" spans="1:6" x14ac:dyDescent="0.25">
      <c r="A390" s="352"/>
      <c r="B390" s="358"/>
      <c r="C390" s="352"/>
      <c r="D390" s="352"/>
      <c r="E390" s="215"/>
      <c r="F390" s="417"/>
    </row>
    <row r="391" spans="1:6" x14ac:dyDescent="0.25">
      <c r="A391" s="352"/>
      <c r="B391" s="358"/>
      <c r="C391" s="352"/>
      <c r="D391" s="352"/>
      <c r="E391" s="215"/>
      <c r="F391" s="417"/>
    </row>
    <row r="392" spans="1:6" x14ac:dyDescent="0.25">
      <c r="A392" s="352"/>
      <c r="B392" s="358"/>
      <c r="C392" s="352"/>
      <c r="D392" s="352"/>
      <c r="E392" s="215"/>
      <c r="F392" s="417"/>
    </row>
    <row r="393" spans="1:6" x14ac:dyDescent="0.25">
      <c r="A393" s="352"/>
      <c r="B393" s="358"/>
      <c r="C393" s="352"/>
      <c r="D393" s="352"/>
      <c r="E393" s="215"/>
      <c r="F393" s="417"/>
    </row>
    <row r="394" spans="1:6" x14ac:dyDescent="0.25">
      <c r="A394" s="352"/>
      <c r="B394" s="358"/>
      <c r="C394" s="352"/>
      <c r="D394" s="352"/>
      <c r="E394" s="215"/>
      <c r="F394" s="417"/>
    </row>
    <row r="395" spans="1:6" x14ac:dyDescent="0.25">
      <c r="A395" s="352"/>
      <c r="B395" s="358"/>
      <c r="C395" s="352"/>
      <c r="D395" s="352"/>
      <c r="E395" s="215"/>
      <c r="F395" s="417"/>
    </row>
    <row r="396" spans="1:6" x14ac:dyDescent="0.25">
      <c r="A396" s="352"/>
      <c r="B396" s="358"/>
      <c r="C396" s="352"/>
      <c r="D396" s="352"/>
      <c r="E396" s="215"/>
      <c r="F396" s="417"/>
    </row>
    <row r="397" spans="1:6" x14ac:dyDescent="0.25">
      <c r="A397" s="352"/>
      <c r="B397" s="358"/>
      <c r="C397" s="352"/>
      <c r="D397" s="352"/>
      <c r="E397" s="215"/>
      <c r="F397" s="417"/>
    </row>
    <row r="398" spans="1:6" x14ac:dyDescent="0.25">
      <c r="A398" s="352"/>
      <c r="B398" s="358"/>
      <c r="C398" s="352"/>
      <c r="D398" s="352"/>
      <c r="E398" s="215"/>
      <c r="F398" s="417"/>
    </row>
    <row r="399" spans="1:6" x14ac:dyDescent="0.25">
      <c r="A399" s="352"/>
      <c r="B399" s="358"/>
      <c r="C399" s="352"/>
      <c r="D399" s="352"/>
      <c r="E399" s="215"/>
      <c r="F399" s="417"/>
    </row>
    <row r="400" spans="1:6" x14ac:dyDescent="0.25">
      <c r="A400" s="352"/>
      <c r="B400" s="358"/>
      <c r="C400" s="352"/>
      <c r="D400" s="352"/>
      <c r="E400" s="215"/>
      <c r="F400" s="417"/>
    </row>
    <row r="401" spans="1:8" x14ac:dyDescent="0.25">
      <c r="A401" s="352"/>
      <c r="B401" s="358"/>
      <c r="C401" s="352"/>
      <c r="D401" s="352"/>
      <c r="E401" s="215"/>
      <c r="F401" s="417"/>
    </row>
    <row r="402" spans="1:8" x14ac:dyDescent="0.25">
      <c r="A402" s="352"/>
      <c r="B402" s="358"/>
      <c r="C402" s="352"/>
      <c r="D402" s="352"/>
      <c r="E402" s="215"/>
      <c r="F402" s="417"/>
    </row>
    <row r="403" spans="1:8" x14ac:dyDescent="0.25">
      <c r="A403" s="346"/>
      <c r="B403" s="359" t="s">
        <v>22</v>
      </c>
      <c r="C403" s="347"/>
      <c r="D403" s="347"/>
      <c r="E403" s="213"/>
      <c r="F403" s="415">
        <f>SUM(F347:F402)</f>
        <v>0</v>
      </c>
    </row>
    <row r="404" spans="1:8" x14ac:dyDescent="0.25">
      <c r="A404" s="348"/>
      <c r="B404" s="360"/>
      <c r="C404" s="349"/>
      <c r="D404" s="349"/>
      <c r="E404" s="214"/>
      <c r="F404" s="416"/>
    </row>
    <row r="405" spans="1:8" x14ac:dyDescent="0.25">
      <c r="A405" s="361"/>
      <c r="B405" s="362" t="s">
        <v>285</v>
      </c>
    </row>
    <row r="406" spans="1:8" x14ac:dyDescent="0.25">
      <c r="A406" s="363"/>
      <c r="B406" s="362"/>
    </row>
    <row r="407" spans="1:8" x14ac:dyDescent="0.25">
      <c r="A407" s="364" t="s">
        <v>80</v>
      </c>
      <c r="B407" s="365" t="s">
        <v>1</v>
      </c>
      <c r="C407" s="366"/>
      <c r="D407" s="366"/>
      <c r="E407" s="218"/>
      <c r="F407" s="420" t="s">
        <v>6</v>
      </c>
    </row>
    <row r="408" spans="1:8" x14ac:dyDescent="0.25">
      <c r="A408" s="367"/>
      <c r="B408" s="368"/>
      <c r="C408" s="272"/>
      <c r="D408" s="272"/>
      <c r="E408" s="185"/>
      <c r="F408" s="421" t="s">
        <v>115</v>
      </c>
    </row>
    <row r="409" spans="1:8" x14ac:dyDescent="0.25">
      <c r="A409" s="369"/>
      <c r="B409" s="370"/>
      <c r="C409" s="371"/>
      <c r="D409" s="372"/>
      <c r="E409" s="221"/>
      <c r="F409" s="422"/>
    </row>
    <row r="410" spans="1:8" x14ac:dyDescent="0.25">
      <c r="A410" s="280"/>
      <c r="B410" s="373" t="s">
        <v>214</v>
      </c>
      <c r="C410" s="371"/>
      <c r="D410" s="374"/>
      <c r="E410" s="222"/>
      <c r="F410" s="422"/>
    </row>
    <row r="411" spans="1:8" x14ac:dyDescent="0.25">
      <c r="A411" s="279"/>
      <c r="B411" s="375"/>
      <c r="C411" s="371"/>
      <c r="D411" s="374"/>
      <c r="E411" s="222"/>
      <c r="F411" s="422"/>
    </row>
    <row r="412" spans="1:8" x14ac:dyDescent="0.25">
      <c r="A412" s="235" t="s">
        <v>7</v>
      </c>
      <c r="B412" s="376">
        <f>B5</f>
        <v>0</v>
      </c>
      <c r="C412" s="371"/>
      <c r="D412" s="374"/>
      <c r="E412" s="222"/>
      <c r="F412" s="422">
        <f>F64</f>
        <v>464900</v>
      </c>
      <c r="H412" s="223"/>
    </row>
    <row r="413" spans="1:8" x14ac:dyDescent="0.25">
      <c r="A413" s="279"/>
      <c r="B413" s="375"/>
      <c r="C413" s="371"/>
      <c r="D413" s="374"/>
      <c r="E413" s="222"/>
      <c r="F413" s="422"/>
      <c r="H413" s="223"/>
    </row>
    <row r="414" spans="1:8" x14ac:dyDescent="0.25">
      <c r="A414" s="235" t="s">
        <v>23</v>
      </c>
      <c r="B414" s="376" t="str">
        <f>B70</f>
        <v>SANITARY FITTINGS - LABOUR</v>
      </c>
      <c r="C414" s="371"/>
      <c r="D414" s="374"/>
      <c r="E414" s="222"/>
      <c r="F414" s="422">
        <f>F108</f>
        <v>0</v>
      </c>
      <c r="H414" s="223"/>
    </row>
    <row r="415" spans="1:8" x14ac:dyDescent="0.25">
      <c r="A415" s="279"/>
      <c r="B415" s="375"/>
      <c r="C415" s="371"/>
      <c r="D415" s="374"/>
      <c r="E415" s="222"/>
      <c r="F415" s="422"/>
      <c r="H415" s="223"/>
    </row>
    <row r="416" spans="1:8" x14ac:dyDescent="0.25">
      <c r="A416" s="235" t="s">
        <v>59</v>
      </c>
      <c r="B416" s="375" t="str">
        <f>B114</f>
        <v xml:space="preserve">PLUMBING INSTALLATIONS </v>
      </c>
      <c r="C416" s="371"/>
      <c r="D416" s="374"/>
      <c r="E416" s="222"/>
      <c r="F416" s="422">
        <f>F227</f>
        <v>0</v>
      </c>
      <c r="H416" s="223"/>
    </row>
    <row r="417" spans="1:8" x14ac:dyDescent="0.25">
      <c r="A417" s="279"/>
      <c r="B417" s="375"/>
      <c r="C417" s="371"/>
      <c r="D417" s="374"/>
      <c r="E417" s="222"/>
      <c r="F417" s="422"/>
      <c r="H417" s="223"/>
    </row>
    <row r="418" spans="1:8" x14ac:dyDescent="0.25">
      <c r="A418" s="235" t="s">
        <v>118</v>
      </c>
      <c r="B418" s="375" t="str">
        <f>B233</f>
        <v>FOUL WATER DRAINAGE INSTALLATIONS</v>
      </c>
      <c r="C418" s="371"/>
      <c r="D418" s="374"/>
      <c r="E418" s="222"/>
      <c r="F418" s="422">
        <f>F287</f>
        <v>0</v>
      </c>
      <c r="H418" s="223"/>
    </row>
    <row r="419" spans="1:8" x14ac:dyDescent="0.25">
      <c r="A419" s="279"/>
      <c r="B419" s="375"/>
      <c r="C419" s="371"/>
      <c r="D419" s="374"/>
      <c r="E419" s="222"/>
      <c r="F419" s="422"/>
      <c r="H419" s="223"/>
    </row>
    <row r="420" spans="1:8" x14ac:dyDescent="0.25">
      <c r="A420" s="235" t="s">
        <v>208</v>
      </c>
      <c r="B420" s="375" t="s">
        <v>287</v>
      </c>
      <c r="C420" s="371"/>
      <c r="D420" s="374"/>
      <c r="E420" s="222"/>
      <c r="F420" s="422">
        <f>F342</f>
        <v>0</v>
      </c>
      <c r="H420" s="223"/>
    </row>
    <row r="421" spans="1:8" x14ac:dyDescent="0.25">
      <c r="A421" s="235"/>
      <c r="B421" s="375"/>
      <c r="C421" s="371"/>
      <c r="D421" s="374"/>
      <c r="E421" s="222"/>
      <c r="F421" s="422"/>
      <c r="H421" s="224"/>
    </row>
    <row r="422" spans="1:8" x14ac:dyDescent="0.25">
      <c r="A422" s="235" t="s">
        <v>286</v>
      </c>
      <c r="B422" s="375" t="s">
        <v>377</v>
      </c>
      <c r="C422" s="371"/>
      <c r="D422" s="374"/>
      <c r="E422" s="222"/>
      <c r="F422" s="422">
        <f>F403</f>
        <v>0</v>
      </c>
      <c r="H422" s="224"/>
    </row>
    <row r="423" spans="1:8" x14ac:dyDescent="0.25">
      <c r="A423" s="279"/>
      <c r="B423" s="375"/>
      <c r="C423" s="371"/>
      <c r="D423" s="374"/>
      <c r="E423" s="222"/>
      <c r="F423" s="423"/>
    </row>
    <row r="424" spans="1:8" x14ac:dyDescent="0.25">
      <c r="A424" s="279"/>
      <c r="B424" s="375"/>
      <c r="C424" s="371"/>
      <c r="D424" s="374"/>
      <c r="E424" s="222"/>
      <c r="F424" s="423"/>
    </row>
    <row r="425" spans="1:8" x14ac:dyDescent="0.25">
      <c r="A425" s="279"/>
      <c r="B425" s="375"/>
      <c r="C425" s="371"/>
      <c r="D425" s="374"/>
      <c r="E425" s="222"/>
      <c r="F425" s="423"/>
    </row>
    <row r="426" spans="1:8" x14ac:dyDescent="0.25">
      <c r="A426" s="279"/>
      <c r="B426" s="375"/>
      <c r="C426" s="371"/>
      <c r="D426" s="374"/>
      <c r="E426" s="222"/>
      <c r="F426" s="423"/>
    </row>
    <row r="427" spans="1:8" x14ac:dyDescent="0.25">
      <c r="A427" s="279"/>
      <c r="B427" s="375"/>
      <c r="C427" s="371"/>
      <c r="D427" s="374"/>
      <c r="E427" s="222"/>
      <c r="F427" s="423"/>
    </row>
    <row r="428" spans="1:8" x14ac:dyDescent="0.25">
      <c r="A428" s="279"/>
      <c r="B428" s="375"/>
      <c r="C428" s="371"/>
      <c r="D428" s="374"/>
      <c r="E428" s="222"/>
      <c r="F428" s="422"/>
    </row>
    <row r="429" spans="1:8" x14ac:dyDescent="0.25">
      <c r="A429" s="279"/>
      <c r="B429" s="375"/>
      <c r="C429" s="371"/>
      <c r="D429" s="374"/>
      <c r="E429" s="222"/>
      <c r="F429" s="422"/>
    </row>
    <row r="430" spans="1:8" x14ac:dyDescent="0.25">
      <c r="A430" s="279"/>
      <c r="B430" s="375"/>
      <c r="C430" s="371"/>
      <c r="D430" s="374"/>
      <c r="E430" s="222"/>
      <c r="F430" s="422"/>
    </row>
    <row r="431" spans="1:8" x14ac:dyDescent="0.25">
      <c r="A431" s="279"/>
      <c r="B431" s="375"/>
      <c r="C431" s="371"/>
      <c r="D431" s="374"/>
      <c r="E431" s="222"/>
      <c r="F431" s="422"/>
    </row>
    <row r="432" spans="1:8" x14ac:dyDescent="0.25">
      <c r="A432" s="279"/>
      <c r="B432" s="375"/>
      <c r="C432" s="371"/>
      <c r="D432" s="374"/>
      <c r="E432" s="222"/>
      <c r="F432" s="422"/>
    </row>
    <row r="433" spans="1:6" x14ac:dyDescent="0.25">
      <c r="A433" s="279"/>
      <c r="B433" s="375"/>
      <c r="C433" s="371"/>
      <c r="D433" s="374"/>
      <c r="E433" s="222"/>
      <c r="F433" s="422"/>
    </row>
    <row r="434" spans="1:6" x14ac:dyDescent="0.25">
      <c r="A434" s="279"/>
      <c r="B434" s="375"/>
      <c r="C434" s="371"/>
      <c r="D434" s="374"/>
      <c r="E434" s="222"/>
      <c r="F434" s="422"/>
    </row>
    <row r="435" spans="1:6" x14ac:dyDescent="0.25">
      <c r="A435" s="279"/>
      <c r="B435" s="375"/>
      <c r="C435" s="371"/>
      <c r="D435" s="374"/>
      <c r="E435" s="222"/>
      <c r="F435" s="422"/>
    </row>
    <row r="436" spans="1:6" x14ac:dyDescent="0.25">
      <c r="A436" s="279"/>
      <c r="B436" s="375"/>
      <c r="C436" s="371"/>
      <c r="D436" s="374"/>
      <c r="E436" s="222"/>
      <c r="F436" s="422"/>
    </row>
    <row r="437" spans="1:6" x14ac:dyDescent="0.25">
      <c r="A437" s="279"/>
      <c r="B437" s="375"/>
      <c r="C437" s="371"/>
      <c r="D437" s="374"/>
      <c r="E437" s="222"/>
      <c r="F437" s="422"/>
    </row>
    <row r="438" spans="1:6" x14ac:dyDescent="0.25">
      <c r="A438" s="279"/>
      <c r="B438" s="375"/>
      <c r="C438" s="371"/>
      <c r="D438" s="374"/>
      <c r="E438" s="222"/>
      <c r="F438" s="422"/>
    </row>
    <row r="439" spans="1:6" x14ac:dyDescent="0.25">
      <c r="A439" s="279"/>
      <c r="B439" s="375"/>
      <c r="C439" s="371"/>
      <c r="D439" s="374"/>
      <c r="E439" s="222"/>
      <c r="F439" s="422"/>
    </row>
    <row r="440" spans="1:6" x14ac:dyDescent="0.25">
      <c r="A440" s="279"/>
      <c r="B440" s="375"/>
      <c r="C440" s="371"/>
      <c r="D440" s="374"/>
      <c r="E440" s="222"/>
      <c r="F440" s="422"/>
    </row>
    <row r="441" spans="1:6" x14ac:dyDescent="0.25">
      <c r="A441" s="279"/>
      <c r="B441" s="375"/>
      <c r="C441" s="371"/>
      <c r="D441" s="374"/>
      <c r="E441" s="222"/>
      <c r="F441" s="422"/>
    </row>
    <row r="442" spans="1:6" x14ac:dyDescent="0.25">
      <c r="A442" s="279"/>
      <c r="B442" s="375"/>
      <c r="C442" s="371"/>
      <c r="D442" s="374"/>
      <c r="E442" s="222"/>
      <c r="F442" s="422"/>
    </row>
    <row r="443" spans="1:6" x14ac:dyDescent="0.25">
      <c r="A443" s="279"/>
      <c r="B443" s="375"/>
      <c r="C443" s="371"/>
      <c r="D443" s="374"/>
      <c r="E443" s="222"/>
      <c r="F443" s="422"/>
    </row>
    <row r="444" spans="1:6" x14ac:dyDescent="0.25">
      <c r="A444" s="279"/>
      <c r="B444" s="375"/>
      <c r="C444" s="371"/>
      <c r="D444" s="374"/>
      <c r="E444" s="222"/>
      <c r="F444" s="422"/>
    </row>
    <row r="445" spans="1:6" x14ac:dyDescent="0.25">
      <c r="A445" s="279"/>
      <c r="B445" s="375"/>
      <c r="C445" s="371"/>
      <c r="D445" s="374"/>
      <c r="E445" s="222"/>
      <c r="F445" s="422"/>
    </row>
    <row r="446" spans="1:6" x14ac:dyDescent="0.25">
      <c r="A446" s="279"/>
      <c r="B446" s="375"/>
      <c r="C446" s="371"/>
      <c r="D446" s="374"/>
      <c r="E446" s="222"/>
      <c r="F446" s="422"/>
    </row>
    <row r="447" spans="1:6" x14ac:dyDescent="0.25">
      <c r="A447" s="279"/>
      <c r="B447" s="375"/>
      <c r="C447" s="371"/>
      <c r="D447" s="374"/>
      <c r="E447" s="222"/>
      <c r="F447" s="422"/>
    </row>
    <row r="448" spans="1:6" x14ac:dyDescent="0.25">
      <c r="A448" s="279"/>
      <c r="B448" s="375"/>
      <c r="C448" s="371"/>
      <c r="D448" s="374"/>
      <c r="E448" s="222"/>
      <c r="F448" s="422"/>
    </row>
    <row r="449" spans="1:6" x14ac:dyDescent="0.25">
      <c r="A449" s="279"/>
      <c r="B449" s="375"/>
      <c r="C449" s="371"/>
      <c r="D449" s="374"/>
      <c r="E449" s="222"/>
      <c r="F449" s="422"/>
    </row>
    <row r="450" spans="1:6" x14ac:dyDescent="0.25">
      <c r="A450" s="279"/>
      <c r="B450" s="375"/>
      <c r="C450" s="371"/>
      <c r="D450" s="374"/>
      <c r="E450" s="222"/>
      <c r="F450" s="422"/>
    </row>
    <row r="451" spans="1:6" x14ac:dyDescent="0.25">
      <c r="A451" s="279"/>
      <c r="B451" s="375"/>
      <c r="C451" s="371"/>
      <c r="D451" s="374"/>
      <c r="E451" s="222"/>
      <c r="F451" s="422"/>
    </row>
    <row r="452" spans="1:6" x14ac:dyDescent="0.25">
      <c r="A452" s="279"/>
      <c r="B452" s="375"/>
      <c r="C452" s="371"/>
      <c r="D452" s="374"/>
      <c r="E452" s="222"/>
      <c r="F452" s="422"/>
    </row>
    <row r="453" spans="1:6" x14ac:dyDescent="0.25">
      <c r="A453" s="279"/>
      <c r="B453" s="375"/>
      <c r="C453" s="371"/>
      <c r="D453" s="374"/>
      <c r="E453" s="222"/>
      <c r="F453" s="422"/>
    </row>
    <row r="454" spans="1:6" x14ac:dyDescent="0.25">
      <c r="A454" s="279"/>
      <c r="B454" s="375"/>
      <c r="C454" s="371"/>
      <c r="D454" s="374"/>
      <c r="E454" s="222"/>
      <c r="F454" s="422"/>
    </row>
    <row r="455" spans="1:6" x14ac:dyDescent="0.25">
      <c r="A455" s="279"/>
      <c r="B455" s="375"/>
      <c r="C455" s="371"/>
      <c r="D455" s="374"/>
      <c r="E455" s="222"/>
      <c r="F455" s="422"/>
    </row>
    <row r="456" spans="1:6" x14ac:dyDescent="0.25">
      <c r="A456" s="279"/>
      <c r="B456" s="375"/>
      <c r="C456" s="371"/>
      <c r="D456" s="374"/>
      <c r="E456" s="222"/>
      <c r="F456" s="422"/>
    </row>
    <row r="457" spans="1:6" x14ac:dyDescent="0.25">
      <c r="A457" s="279"/>
      <c r="B457" s="375"/>
      <c r="C457" s="371"/>
      <c r="D457" s="374"/>
      <c r="E457" s="222"/>
      <c r="F457" s="422"/>
    </row>
    <row r="458" spans="1:6" x14ac:dyDescent="0.25">
      <c r="A458" s="279"/>
      <c r="B458" s="375"/>
      <c r="C458" s="371"/>
      <c r="D458" s="374"/>
      <c r="E458" s="222"/>
      <c r="F458" s="422"/>
    </row>
    <row r="459" spans="1:6" x14ac:dyDescent="0.25">
      <c r="A459" s="279"/>
      <c r="B459" s="375"/>
      <c r="C459" s="371"/>
      <c r="D459" s="374"/>
      <c r="E459" s="222"/>
      <c r="F459" s="422"/>
    </row>
    <row r="460" spans="1:6" x14ac:dyDescent="0.25">
      <c r="A460" s="279"/>
      <c r="B460" s="375"/>
      <c r="C460" s="371"/>
      <c r="D460" s="374"/>
      <c r="E460" s="222"/>
      <c r="F460" s="422"/>
    </row>
    <row r="461" spans="1:6" x14ac:dyDescent="0.25">
      <c r="A461" s="279"/>
      <c r="B461" s="375"/>
      <c r="C461" s="371"/>
      <c r="D461" s="374"/>
      <c r="E461" s="222"/>
      <c r="F461" s="422"/>
    </row>
    <row r="462" spans="1:6" x14ac:dyDescent="0.25">
      <c r="A462" s="279"/>
      <c r="B462" s="375"/>
      <c r="C462" s="371"/>
      <c r="D462" s="374"/>
      <c r="E462" s="222"/>
      <c r="F462" s="422"/>
    </row>
    <row r="463" spans="1:6" x14ac:dyDescent="0.25">
      <c r="A463" s="279"/>
      <c r="B463" s="375"/>
      <c r="C463" s="371"/>
      <c r="D463" s="374"/>
      <c r="E463" s="222"/>
      <c r="F463" s="422"/>
    </row>
    <row r="464" spans="1:6" x14ac:dyDescent="0.25">
      <c r="A464" s="279"/>
      <c r="B464" s="375"/>
      <c r="C464" s="371"/>
      <c r="D464" s="374"/>
      <c r="E464" s="222"/>
      <c r="F464" s="422"/>
    </row>
    <row r="465" spans="1:6" x14ac:dyDescent="0.25">
      <c r="A465" s="279"/>
      <c r="B465" s="375"/>
      <c r="C465" s="371"/>
      <c r="D465" s="374"/>
      <c r="E465" s="222"/>
      <c r="F465" s="422"/>
    </row>
    <row r="466" spans="1:6" x14ac:dyDescent="0.25">
      <c r="A466" s="279"/>
      <c r="B466" s="375"/>
      <c r="C466" s="371"/>
      <c r="D466" s="374"/>
      <c r="E466" s="222"/>
      <c r="F466" s="422"/>
    </row>
    <row r="467" spans="1:6" x14ac:dyDescent="0.25">
      <c r="A467" s="377" t="s">
        <v>13</v>
      </c>
      <c r="B467" s="378" t="s">
        <v>288</v>
      </c>
      <c r="C467" s="379"/>
      <c r="D467" s="380"/>
      <c r="E467" s="225"/>
      <c r="F467" s="424">
        <f>SUM(F410:F466)</f>
        <v>464900</v>
      </c>
    </row>
    <row r="468" spans="1:6" x14ac:dyDescent="0.25">
      <c r="A468" s="381"/>
      <c r="B468" s="382"/>
      <c r="C468" s="299"/>
      <c r="D468" s="383"/>
      <c r="E468" s="226"/>
      <c r="F468" s="425"/>
    </row>
  </sheetData>
  <sheetProtection algorithmName="SHA-512" hashValue="8pSByU5acbC0rQq9jenpi+wMqwyYobwRFJdQNOuWaYqmuFzvEOVnPqK1J57lfjqCny7yrg5VIlxOc9UR7LzZiQ==" saltValue="gRHQod8rOVNWAvooCBOh+A==" spinCount="100000" sheet="1" objects="1" scenarios="1"/>
  <mergeCells count="24">
    <mergeCell ref="A230:A231"/>
    <mergeCell ref="B230:B231"/>
    <mergeCell ref="C230:C231"/>
    <mergeCell ref="D230:D231"/>
    <mergeCell ref="A171:A172"/>
    <mergeCell ref="B171:B172"/>
    <mergeCell ref="C171:C172"/>
    <mergeCell ref="D171:D172"/>
    <mergeCell ref="A291:A292"/>
    <mergeCell ref="B291:B292"/>
    <mergeCell ref="C291:C292"/>
    <mergeCell ref="D291:D292"/>
    <mergeCell ref="A2:A3"/>
    <mergeCell ref="B2:B3"/>
    <mergeCell ref="C2:C3"/>
    <mergeCell ref="D2:D3"/>
    <mergeCell ref="A67:A68"/>
    <mergeCell ref="B67:B68"/>
    <mergeCell ref="C67:C68"/>
    <mergeCell ref="D67:D68"/>
    <mergeCell ref="A111:A112"/>
    <mergeCell ref="B111:B112"/>
    <mergeCell ref="C111:C112"/>
    <mergeCell ref="D111:D112"/>
  </mergeCells>
  <conditionalFormatting sqref="F291:F298 F346:F347 F301:F302 F305:F306 F308:F309 F312:F313 F317:F318 F320:F321 F323:F324 F326:F333 F335:F336 F338:F342 F349 F351 F353 F355 F357:F402">
    <cfRule type="cellIs" dxfId="6" priority="7" stopIfTrue="1" operator="equal">
      <formula>0</formula>
    </cfRule>
  </conditionalFormatting>
  <conditionalFormatting sqref="F403:F404">
    <cfRule type="cellIs" dxfId="5" priority="2" stopIfTrue="1" operator="equal">
      <formula>0</formula>
    </cfRule>
  </conditionalFormatting>
  <pageMargins left="0.77291666666666703" right="0.45" top="0.90625" bottom="0.75" header="0.3" footer="0.3"/>
  <pageSetup scale="70" firstPageNumber="5"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1" manualBreakCount="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Zeros="0" view="pageBreakPreview" topLeftCell="A97" zoomScaleNormal="90" zoomScaleSheetLayoutView="100" workbookViewId="0">
      <selection activeCell="G97" sqref="G1:N1048576"/>
    </sheetView>
  </sheetViews>
  <sheetFormatPr defaultColWidth="14" defaultRowHeight="12.75" x14ac:dyDescent="0.25"/>
  <cols>
    <col min="1" max="1" width="6.5703125" style="449" customWidth="1"/>
    <col min="2" max="2" width="53.85546875" style="450" customWidth="1"/>
    <col min="3" max="3" width="6.7109375" style="449" customWidth="1"/>
    <col min="4" max="4" width="7" style="449" customWidth="1"/>
    <col min="5" max="5" width="11.140625" style="431" customWidth="1"/>
    <col min="6" max="6" width="14" style="456" customWidth="1"/>
    <col min="7" max="236" width="9.140625" style="432" customWidth="1"/>
    <col min="237" max="237" width="6.5703125" style="432" customWidth="1"/>
    <col min="238" max="238" width="53.85546875" style="432" customWidth="1"/>
    <col min="239" max="239" width="6.7109375" style="432" customWidth="1"/>
    <col min="240" max="240" width="7" style="432" customWidth="1"/>
    <col min="241" max="241" width="11.140625" style="432" customWidth="1"/>
    <col min="242" max="242" width="14" style="432" customWidth="1"/>
    <col min="243" max="243" width="11.140625" style="432" customWidth="1"/>
    <col min="244" max="244" width="14" style="432" customWidth="1"/>
    <col min="245" max="245" width="11.140625" style="432" customWidth="1"/>
    <col min="246" max="16384" width="14" style="432"/>
  </cols>
  <sheetData>
    <row r="1" spans="1:6" ht="27" customHeight="1" x14ac:dyDescent="0.25">
      <c r="A1" s="435" t="s">
        <v>140</v>
      </c>
      <c r="B1" s="435" t="s">
        <v>397</v>
      </c>
      <c r="C1" s="435" t="s">
        <v>398</v>
      </c>
      <c r="D1" s="435" t="s">
        <v>399</v>
      </c>
      <c r="E1" s="426" t="s">
        <v>400</v>
      </c>
      <c r="F1" s="451" t="s">
        <v>401</v>
      </c>
    </row>
    <row r="2" spans="1:6" x14ac:dyDescent="0.25">
      <c r="A2" s="436"/>
      <c r="B2" s="437"/>
      <c r="C2" s="436"/>
      <c r="D2" s="436"/>
      <c r="E2" s="427"/>
      <c r="F2" s="452"/>
    </row>
    <row r="3" spans="1:6" x14ac:dyDescent="0.25">
      <c r="A3" s="436"/>
      <c r="B3" s="437" t="s">
        <v>402</v>
      </c>
      <c r="C3" s="436"/>
      <c r="D3" s="436"/>
      <c r="E3" s="427"/>
      <c r="F3" s="452"/>
    </row>
    <row r="4" spans="1:6" x14ac:dyDescent="0.25">
      <c r="A4" s="436"/>
      <c r="B4" s="437"/>
      <c r="C4" s="436"/>
      <c r="D4" s="436"/>
      <c r="E4" s="427"/>
      <c r="F4" s="452"/>
    </row>
    <row r="5" spans="1:6" ht="62.25" customHeight="1" x14ac:dyDescent="0.25">
      <c r="A5" s="436"/>
      <c r="B5" s="438" t="s">
        <v>403</v>
      </c>
      <c r="C5" s="436"/>
      <c r="D5" s="436"/>
      <c r="E5" s="427"/>
      <c r="F5" s="452"/>
    </row>
    <row r="6" spans="1:6" x14ac:dyDescent="0.25">
      <c r="A6" s="439"/>
      <c r="B6" s="440" t="s">
        <v>404</v>
      </c>
      <c r="C6" s="439"/>
      <c r="D6" s="439"/>
      <c r="E6" s="428"/>
      <c r="F6" s="453"/>
    </row>
    <row r="7" spans="1:6" ht="102" customHeight="1" x14ac:dyDescent="0.25">
      <c r="A7" s="439"/>
      <c r="B7" s="441" t="s">
        <v>405</v>
      </c>
      <c r="C7" s="439"/>
      <c r="D7" s="439"/>
      <c r="E7" s="428"/>
      <c r="F7" s="453"/>
    </row>
    <row r="8" spans="1:6" ht="21" customHeight="1" x14ac:dyDescent="0.25">
      <c r="A8" s="439"/>
      <c r="B8" s="442" t="s">
        <v>406</v>
      </c>
      <c r="C8" s="439"/>
      <c r="D8" s="439"/>
      <c r="E8" s="428"/>
      <c r="F8" s="453"/>
    </row>
    <row r="9" spans="1:6" ht="30" customHeight="1" x14ac:dyDescent="0.25">
      <c r="A9" s="439" t="s">
        <v>8</v>
      </c>
      <c r="B9" s="441" t="s">
        <v>407</v>
      </c>
      <c r="C9" s="439">
        <v>120</v>
      </c>
      <c r="D9" s="439" t="s">
        <v>30</v>
      </c>
      <c r="E9" s="428"/>
      <c r="F9" s="453">
        <f>C9*E9</f>
        <v>0</v>
      </c>
    </row>
    <row r="10" spans="1:6" ht="30" customHeight="1" x14ac:dyDescent="0.25">
      <c r="A10" s="439" t="s">
        <v>11</v>
      </c>
      <c r="B10" s="441" t="s">
        <v>408</v>
      </c>
      <c r="C10" s="439">
        <v>120</v>
      </c>
      <c r="D10" s="439" t="s">
        <v>30</v>
      </c>
      <c r="E10" s="428"/>
      <c r="F10" s="453">
        <f>C10*E10</f>
        <v>0</v>
      </c>
    </row>
    <row r="11" spans="1:6" ht="24" customHeight="1" x14ac:dyDescent="0.25">
      <c r="A11" s="439"/>
      <c r="B11" s="441"/>
      <c r="C11" s="439"/>
      <c r="D11" s="439"/>
      <c r="E11" s="428"/>
      <c r="F11" s="453"/>
    </row>
    <row r="12" spans="1:6" ht="21.75" customHeight="1" x14ac:dyDescent="0.25">
      <c r="A12" s="439"/>
      <c r="B12" s="443" t="s">
        <v>409</v>
      </c>
      <c r="C12" s="439"/>
      <c r="D12" s="439"/>
      <c r="E12" s="428"/>
      <c r="F12" s="453">
        <f t="shared" ref="F12:F28" si="0">C12*E12</f>
        <v>0</v>
      </c>
    </row>
    <row r="13" spans="1:6" ht="20.25" customHeight="1" x14ac:dyDescent="0.25">
      <c r="A13" s="439"/>
      <c r="B13" s="442" t="s">
        <v>65</v>
      </c>
      <c r="C13" s="439"/>
      <c r="D13" s="439"/>
      <c r="E13" s="428"/>
      <c r="F13" s="453">
        <f t="shared" si="0"/>
        <v>0</v>
      </c>
    </row>
    <row r="14" spans="1:6" ht="30" customHeight="1" x14ac:dyDescent="0.25">
      <c r="A14" s="439" t="s">
        <v>13</v>
      </c>
      <c r="B14" s="441" t="s">
        <v>410</v>
      </c>
      <c r="C14" s="439">
        <v>12</v>
      </c>
      <c r="D14" s="439" t="s">
        <v>86</v>
      </c>
      <c r="E14" s="428"/>
      <c r="F14" s="453">
        <f t="shared" si="0"/>
        <v>0</v>
      </c>
    </row>
    <row r="15" spans="1:6" ht="30" customHeight="1" x14ac:dyDescent="0.25">
      <c r="A15" s="439" t="s">
        <v>15</v>
      </c>
      <c r="B15" s="441" t="s">
        <v>411</v>
      </c>
      <c r="C15" s="439">
        <v>24</v>
      </c>
      <c r="D15" s="439" t="s">
        <v>86</v>
      </c>
      <c r="E15" s="428"/>
      <c r="F15" s="453">
        <f t="shared" si="0"/>
        <v>0</v>
      </c>
    </row>
    <row r="16" spans="1:6" ht="20.25" customHeight="1" x14ac:dyDescent="0.25">
      <c r="A16" s="439"/>
      <c r="B16" s="442" t="s">
        <v>36</v>
      </c>
      <c r="C16" s="439"/>
      <c r="D16" s="439"/>
      <c r="E16" s="428"/>
      <c r="F16" s="453">
        <f t="shared" si="0"/>
        <v>0</v>
      </c>
    </row>
    <row r="17" spans="1:6" ht="30" customHeight="1" x14ac:dyDescent="0.25">
      <c r="A17" s="439" t="s">
        <v>17</v>
      </c>
      <c r="B17" s="441" t="s">
        <v>412</v>
      </c>
      <c r="C17" s="439">
        <v>4</v>
      </c>
      <c r="D17" s="439" t="s">
        <v>86</v>
      </c>
      <c r="E17" s="428"/>
      <c r="F17" s="453">
        <f t="shared" si="0"/>
        <v>0</v>
      </c>
    </row>
    <row r="18" spans="1:6" ht="30" customHeight="1" x14ac:dyDescent="0.25">
      <c r="A18" s="439" t="s">
        <v>18</v>
      </c>
      <c r="B18" s="441" t="s">
        <v>413</v>
      </c>
      <c r="C18" s="439">
        <v>16</v>
      </c>
      <c r="D18" s="439" t="s">
        <v>86</v>
      </c>
      <c r="E18" s="428"/>
      <c r="F18" s="453">
        <f t="shared" si="0"/>
        <v>0</v>
      </c>
    </row>
    <row r="19" spans="1:6" ht="22.5" customHeight="1" x14ac:dyDescent="0.25">
      <c r="A19" s="439"/>
      <c r="B19" s="442" t="s">
        <v>267</v>
      </c>
      <c r="C19" s="439"/>
      <c r="D19" s="439"/>
      <c r="E19" s="428"/>
      <c r="F19" s="453">
        <f t="shared" si="0"/>
        <v>0</v>
      </c>
    </row>
    <row r="20" spans="1:6" ht="27.95" customHeight="1" x14ac:dyDescent="0.25">
      <c r="A20" s="439" t="s">
        <v>19</v>
      </c>
      <c r="B20" s="441" t="s">
        <v>414</v>
      </c>
      <c r="C20" s="439">
        <v>4</v>
      </c>
      <c r="D20" s="439" t="s">
        <v>86</v>
      </c>
      <c r="E20" s="428"/>
      <c r="F20" s="453">
        <f t="shared" si="0"/>
        <v>0</v>
      </c>
    </row>
    <row r="21" spans="1:6" ht="27.95" customHeight="1" x14ac:dyDescent="0.25">
      <c r="A21" s="439" t="s">
        <v>20</v>
      </c>
      <c r="B21" s="441" t="s">
        <v>415</v>
      </c>
      <c r="C21" s="439">
        <v>4</v>
      </c>
      <c r="D21" s="439" t="s">
        <v>86</v>
      </c>
      <c r="E21" s="428"/>
      <c r="F21" s="453">
        <f t="shared" si="0"/>
        <v>0</v>
      </c>
    </row>
    <row r="22" spans="1:6" ht="27.95" customHeight="1" x14ac:dyDescent="0.25">
      <c r="A22" s="439" t="s">
        <v>7</v>
      </c>
      <c r="B22" s="441" t="s">
        <v>416</v>
      </c>
      <c r="C22" s="439">
        <v>2</v>
      </c>
      <c r="D22" s="439" t="s">
        <v>86</v>
      </c>
      <c r="E22" s="428"/>
      <c r="F22" s="453">
        <f t="shared" si="0"/>
        <v>0</v>
      </c>
    </row>
    <row r="23" spans="1:6" ht="27.95" customHeight="1" x14ac:dyDescent="0.25">
      <c r="A23" s="439" t="s">
        <v>21</v>
      </c>
      <c r="B23" s="441" t="s">
        <v>417</v>
      </c>
      <c r="C23" s="439">
        <v>2</v>
      </c>
      <c r="D23" s="439" t="s">
        <v>86</v>
      </c>
      <c r="E23" s="428"/>
      <c r="F23" s="453">
        <f t="shared" si="0"/>
        <v>0</v>
      </c>
    </row>
    <row r="24" spans="1:6" ht="27.95" customHeight="1" x14ac:dyDescent="0.25">
      <c r="A24" s="439" t="s">
        <v>84</v>
      </c>
      <c r="B24" s="441" t="s">
        <v>418</v>
      </c>
      <c r="C24" s="439">
        <v>1</v>
      </c>
      <c r="D24" s="439" t="s">
        <v>86</v>
      </c>
      <c r="E24" s="428"/>
      <c r="F24" s="453">
        <f t="shared" si="0"/>
        <v>0</v>
      </c>
    </row>
    <row r="25" spans="1:6" ht="22.5" customHeight="1" x14ac:dyDescent="0.25">
      <c r="A25" s="439"/>
      <c r="B25" s="442" t="s">
        <v>419</v>
      </c>
      <c r="C25" s="439"/>
      <c r="D25" s="439"/>
      <c r="E25" s="428"/>
      <c r="F25" s="453">
        <f t="shared" si="0"/>
        <v>0</v>
      </c>
    </row>
    <row r="26" spans="1:6" ht="27.95" customHeight="1" x14ac:dyDescent="0.25">
      <c r="A26" s="439" t="s">
        <v>96</v>
      </c>
      <c r="B26" s="441" t="s">
        <v>420</v>
      </c>
      <c r="C26" s="439">
        <v>2</v>
      </c>
      <c r="D26" s="439" t="s">
        <v>86</v>
      </c>
      <c r="E26" s="428"/>
      <c r="F26" s="453">
        <f t="shared" si="0"/>
        <v>0</v>
      </c>
    </row>
    <row r="27" spans="1:6" ht="18.75" customHeight="1" x14ac:dyDescent="0.25">
      <c r="A27" s="439"/>
      <c r="B27" s="442" t="s">
        <v>421</v>
      </c>
      <c r="C27" s="439"/>
      <c r="D27" s="439"/>
      <c r="E27" s="428"/>
      <c r="F27" s="453">
        <f>C27*E27</f>
        <v>0</v>
      </c>
    </row>
    <row r="28" spans="1:6" ht="36.75" customHeight="1" x14ac:dyDescent="0.25">
      <c r="A28" s="444" t="s">
        <v>117</v>
      </c>
      <c r="B28" s="445" t="s">
        <v>422</v>
      </c>
      <c r="C28" s="444">
        <v>1</v>
      </c>
      <c r="D28" s="444" t="s">
        <v>86</v>
      </c>
      <c r="E28" s="429"/>
      <c r="F28" s="454">
        <f t="shared" si="0"/>
        <v>0</v>
      </c>
    </row>
    <row r="29" spans="1:6" ht="24.95" customHeight="1" x14ac:dyDescent="0.25">
      <c r="A29" s="1027" t="s">
        <v>423</v>
      </c>
      <c r="B29" s="1027"/>
      <c r="C29" s="1027"/>
      <c r="D29" s="1027"/>
      <c r="E29" s="430"/>
      <c r="F29" s="455">
        <f>SUM(F5:F28)</f>
        <v>0</v>
      </c>
    </row>
    <row r="30" spans="1:6" ht="27" customHeight="1" x14ac:dyDescent="0.25">
      <c r="A30" s="435" t="s">
        <v>140</v>
      </c>
      <c r="B30" s="435" t="s">
        <v>397</v>
      </c>
      <c r="C30" s="435" t="s">
        <v>398</v>
      </c>
      <c r="D30" s="435" t="s">
        <v>399</v>
      </c>
      <c r="E30" s="426" t="s">
        <v>400</v>
      </c>
      <c r="F30" s="451" t="s">
        <v>401</v>
      </c>
    </row>
    <row r="31" spans="1:6" ht="17.25" customHeight="1" x14ac:dyDescent="0.25">
      <c r="A31" s="436"/>
      <c r="B31" s="437" t="s">
        <v>424</v>
      </c>
      <c r="C31" s="436"/>
      <c r="D31" s="436"/>
      <c r="E31" s="427"/>
      <c r="F31" s="452">
        <f>F29</f>
        <v>0</v>
      </c>
    </row>
    <row r="32" spans="1:6" x14ac:dyDescent="0.25">
      <c r="A32" s="439"/>
      <c r="B32" s="443" t="s">
        <v>425</v>
      </c>
      <c r="C32" s="439"/>
      <c r="D32" s="439"/>
      <c r="E32" s="428"/>
      <c r="F32" s="453"/>
    </row>
    <row r="33" spans="1:6" x14ac:dyDescent="0.25">
      <c r="A33" s="439"/>
      <c r="B33" s="443"/>
      <c r="C33" s="439"/>
      <c r="D33" s="439"/>
      <c r="E33" s="428"/>
      <c r="F33" s="453"/>
    </row>
    <row r="34" spans="1:6" x14ac:dyDescent="0.25">
      <c r="A34" s="439"/>
      <c r="B34" s="442" t="s">
        <v>426</v>
      </c>
      <c r="C34" s="439"/>
      <c r="D34" s="439"/>
      <c r="E34" s="428"/>
      <c r="F34" s="453"/>
    </row>
    <row r="35" spans="1:6" ht="119.25" customHeight="1" x14ac:dyDescent="0.25">
      <c r="A35" s="439" t="s">
        <v>8</v>
      </c>
      <c r="B35" s="441" t="s">
        <v>427</v>
      </c>
      <c r="C35" s="439">
        <v>1</v>
      </c>
      <c r="D35" s="439" t="s">
        <v>86</v>
      </c>
      <c r="E35" s="428"/>
      <c r="F35" s="453">
        <f>C35*E35</f>
        <v>0</v>
      </c>
    </row>
    <row r="36" spans="1:6" ht="19.5" customHeight="1" x14ac:dyDescent="0.25">
      <c r="A36" s="439"/>
      <c r="B36" s="442" t="s">
        <v>428</v>
      </c>
      <c r="C36" s="439"/>
      <c r="D36" s="439"/>
      <c r="E36" s="428"/>
      <c r="F36" s="453">
        <f t="shared" ref="F36:F45" si="1">C36*E36</f>
        <v>0</v>
      </c>
    </row>
    <row r="37" spans="1:6" ht="112.5" customHeight="1" x14ac:dyDescent="0.25">
      <c r="A37" s="439" t="s">
        <v>11</v>
      </c>
      <c r="B37" s="441" t="s">
        <v>429</v>
      </c>
      <c r="C37" s="439">
        <v>1</v>
      </c>
      <c r="D37" s="439" t="s">
        <v>430</v>
      </c>
      <c r="E37" s="428"/>
      <c r="F37" s="453">
        <f t="shared" si="1"/>
        <v>0</v>
      </c>
    </row>
    <row r="38" spans="1:6" ht="12" customHeight="1" x14ac:dyDescent="0.25">
      <c r="A38" s="439"/>
      <c r="B38" s="442" t="s">
        <v>431</v>
      </c>
      <c r="C38" s="439"/>
      <c r="D38" s="439"/>
      <c r="E38" s="428"/>
      <c r="F38" s="453">
        <f>C38*E38</f>
        <v>0</v>
      </c>
    </row>
    <row r="39" spans="1:6" ht="89.25" x14ac:dyDescent="0.25">
      <c r="A39" s="439" t="s">
        <v>13</v>
      </c>
      <c r="B39" s="441" t="s">
        <v>432</v>
      </c>
      <c r="C39" s="439">
        <v>1</v>
      </c>
      <c r="D39" s="439" t="s">
        <v>86</v>
      </c>
      <c r="E39" s="428"/>
      <c r="F39" s="453">
        <f t="shared" si="1"/>
        <v>0</v>
      </c>
    </row>
    <row r="40" spans="1:6" ht="8.1" customHeight="1" x14ac:dyDescent="0.25">
      <c r="A40" s="439"/>
      <c r="B40" s="441"/>
      <c r="C40" s="439"/>
      <c r="D40" s="439"/>
      <c r="E40" s="428"/>
      <c r="F40" s="453">
        <f t="shared" si="1"/>
        <v>0</v>
      </c>
    </row>
    <row r="41" spans="1:6" ht="21" customHeight="1" x14ac:dyDescent="0.25">
      <c r="A41" s="439"/>
      <c r="B41" s="442" t="s">
        <v>433</v>
      </c>
      <c r="C41" s="439"/>
      <c r="D41" s="439"/>
      <c r="E41" s="428"/>
      <c r="F41" s="453">
        <f t="shared" si="1"/>
        <v>0</v>
      </c>
    </row>
    <row r="42" spans="1:6" ht="25.5" x14ac:dyDescent="0.25">
      <c r="A42" s="439" t="s">
        <v>15</v>
      </c>
      <c r="B42" s="441" t="s">
        <v>434</v>
      </c>
      <c r="C42" s="439">
        <v>2</v>
      </c>
      <c r="D42" s="439" t="s">
        <v>86</v>
      </c>
      <c r="E42" s="428"/>
      <c r="F42" s="453">
        <f t="shared" si="1"/>
        <v>0</v>
      </c>
    </row>
    <row r="43" spans="1:6" ht="8.1" customHeight="1" x14ac:dyDescent="0.25">
      <c r="A43" s="439"/>
      <c r="B43" s="441"/>
      <c r="C43" s="439"/>
      <c r="D43" s="439"/>
      <c r="E43" s="428"/>
      <c r="F43" s="453">
        <f t="shared" si="1"/>
        <v>0</v>
      </c>
    </row>
    <row r="44" spans="1:6" x14ac:dyDescent="0.25">
      <c r="A44" s="439"/>
      <c r="B44" s="442" t="s">
        <v>435</v>
      </c>
      <c r="C44" s="439"/>
      <c r="D44" s="439"/>
      <c r="E44" s="428"/>
      <c r="F44" s="453">
        <f t="shared" si="1"/>
        <v>0</v>
      </c>
    </row>
    <row r="45" spans="1:6" ht="109.5" customHeight="1" x14ac:dyDescent="0.25">
      <c r="A45" s="439" t="s">
        <v>17</v>
      </c>
      <c r="B45" s="441" t="s">
        <v>436</v>
      </c>
      <c r="C45" s="439">
        <v>1</v>
      </c>
      <c r="D45" s="439" t="s">
        <v>86</v>
      </c>
      <c r="E45" s="428"/>
      <c r="F45" s="453">
        <f t="shared" si="1"/>
        <v>0</v>
      </c>
    </row>
    <row r="46" spans="1:6" x14ac:dyDescent="0.25">
      <c r="A46" s="439"/>
      <c r="B46" s="442"/>
      <c r="C46" s="439"/>
      <c r="D46" s="439"/>
      <c r="E46" s="428"/>
      <c r="F46" s="453"/>
    </row>
    <row r="47" spans="1:6" ht="19.5" customHeight="1" x14ac:dyDescent="0.25">
      <c r="A47" s="439"/>
      <c r="B47" s="443" t="s">
        <v>437</v>
      </c>
      <c r="C47" s="439"/>
      <c r="D47" s="439"/>
      <c r="E47" s="428"/>
      <c r="F47" s="453"/>
    </row>
    <row r="48" spans="1:6" x14ac:dyDescent="0.25">
      <c r="A48" s="439"/>
      <c r="B48" s="442" t="s">
        <v>438</v>
      </c>
      <c r="C48" s="439"/>
      <c r="D48" s="439"/>
      <c r="E48" s="428"/>
      <c r="F48" s="453">
        <f t="shared" ref="F48:F52" si="2">C48*E48</f>
        <v>0</v>
      </c>
    </row>
    <row r="49" spans="1:6" ht="25.5" x14ac:dyDescent="0.25">
      <c r="A49" s="439" t="s">
        <v>18</v>
      </c>
      <c r="B49" s="441" t="s">
        <v>439</v>
      </c>
      <c r="C49" s="439">
        <v>8</v>
      </c>
      <c r="D49" s="439" t="s">
        <v>86</v>
      </c>
      <c r="E49" s="428"/>
      <c r="F49" s="453">
        <f t="shared" si="2"/>
        <v>0</v>
      </c>
    </row>
    <row r="50" spans="1:6" x14ac:dyDescent="0.25">
      <c r="A50" s="439"/>
      <c r="B50" s="440"/>
      <c r="C50" s="439"/>
      <c r="D50" s="439"/>
      <c r="E50" s="428"/>
      <c r="F50" s="453">
        <f t="shared" si="2"/>
        <v>0</v>
      </c>
    </row>
    <row r="51" spans="1:6" x14ac:dyDescent="0.25">
      <c r="A51" s="439"/>
      <c r="B51" s="440" t="s">
        <v>440</v>
      </c>
      <c r="C51" s="439"/>
      <c r="D51" s="439"/>
      <c r="E51" s="428"/>
      <c r="F51" s="453">
        <f t="shared" si="2"/>
        <v>0</v>
      </c>
    </row>
    <row r="52" spans="1:6" ht="51" x14ac:dyDescent="0.25">
      <c r="A52" s="439" t="s">
        <v>19</v>
      </c>
      <c r="B52" s="441" t="s">
        <v>441</v>
      </c>
      <c r="C52" s="439">
        <v>1</v>
      </c>
      <c r="D52" s="439" t="s">
        <v>86</v>
      </c>
      <c r="E52" s="428"/>
      <c r="F52" s="453">
        <f t="shared" si="2"/>
        <v>0</v>
      </c>
    </row>
    <row r="53" spans="1:6" x14ac:dyDescent="0.25">
      <c r="A53" s="439"/>
      <c r="B53" s="442"/>
      <c r="C53" s="439"/>
      <c r="D53" s="439"/>
      <c r="E53" s="428"/>
      <c r="F53" s="453"/>
    </row>
    <row r="54" spans="1:6" x14ac:dyDescent="0.25">
      <c r="A54" s="439"/>
      <c r="B54" s="442"/>
      <c r="C54" s="439"/>
      <c r="D54" s="439"/>
      <c r="E54" s="428"/>
      <c r="F54" s="453"/>
    </row>
    <row r="55" spans="1:6" x14ac:dyDescent="0.25">
      <c r="A55" s="439"/>
      <c r="B55" s="441"/>
      <c r="C55" s="439"/>
      <c r="D55" s="439"/>
      <c r="E55" s="428"/>
      <c r="F55" s="453"/>
    </row>
    <row r="56" spans="1:6" ht="30.75" customHeight="1" x14ac:dyDescent="0.25">
      <c r="A56" s="1027" t="s">
        <v>423</v>
      </c>
      <c r="B56" s="1027"/>
      <c r="C56" s="1027"/>
      <c r="D56" s="1027"/>
      <c r="E56" s="433"/>
      <c r="F56" s="455">
        <f>SUM(F31:F55)</f>
        <v>0</v>
      </c>
    </row>
    <row r="57" spans="1:6" ht="31.5" customHeight="1" x14ac:dyDescent="0.25">
      <c r="A57" s="435" t="s">
        <v>140</v>
      </c>
      <c r="B57" s="435" t="s">
        <v>397</v>
      </c>
      <c r="C57" s="435" t="s">
        <v>398</v>
      </c>
      <c r="D57" s="435" t="s">
        <v>399</v>
      </c>
      <c r="E57" s="426" t="s">
        <v>400</v>
      </c>
      <c r="F57" s="451" t="s">
        <v>401</v>
      </c>
    </row>
    <row r="58" spans="1:6" ht="17.25" customHeight="1" x14ac:dyDescent="0.25">
      <c r="A58" s="436"/>
      <c r="B58" s="436" t="s">
        <v>424</v>
      </c>
      <c r="C58" s="436"/>
      <c r="D58" s="436"/>
      <c r="E58" s="427"/>
      <c r="F58" s="452">
        <f>F56</f>
        <v>0</v>
      </c>
    </row>
    <row r="59" spans="1:6" x14ac:dyDescent="0.25">
      <c r="A59" s="439"/>
      <c r="B59" s="440"/>
      <c r="C59" s="439"/>
      <c r="D59" s="439"/>
      <c r="E59" s="428"/>
      <c r="F59" s="453">
        <f t="shared" ref="F59:F83" si="3">C59*E59</f>
        <v>0</v>
      </c>
    </row>
    <row r="60" spans="1:6" x14ac:dyDescent="0.25">
      <c r="A60" s="439"/>
      <c r="B60" s="440" t="s">
        <v>442</v>
      </c>
      <c r="C60" s="439"/>
      <c r="D60" s="439"/>
      <c r="E60" s="428"/>
      <c r="F60" s="453">
        <f t="shared" si="3"/>
        <v>0</v>
      </c>
    </row>
    <row r="61" spans="1:6" x14ac:dyDescent="0.25">
      <c r="A61" s="439" t="s">
        <v>8</v>
      </c>
      <c r="B61" s="441" t="s">
        <v>443</v>
      </c>
      <c r="C61" s="439">
        <v>2</v>
      </c>
      <c r="D61" s="439" t="s">
        <v>86</v>
      </c>
      <c r="E61" s="428"/>
      <c r="F61" s="453">
        <f t="shared" si="3"/>
        <v>0</v>
      </c>
    </row>
    <row r="62" spans="1:6" x14ac:dyDescent="0.25">
      <c r="A62" s="439"/>
      <c r="B62" s="440"/>
      <c r="C62" s="439"/>
      <c r="D62" s="439"/>
      <c r="E62" s="428"/>
      <c r="F62" s="453">
        <f t="shared" si="3"/>
        <v>0</v>
      </c>
    </row>
    <row r="63" spans="1:6" x14ac:dyDescent="0.25">
      <c r="A63" s="439"/>
      <c r="B63" s="440" t="s">
        <v>444</v>
      </c>
      <c r="C63" s="439"/>
      <c r="D63" s="439"/>
      <c r="E63" s="428"/>
      <c r="F63" s="453">
        <f t="shared" si="3"/>
        <v>0</v>
      </c>
    </row>
    <row r="64" spans="1:6" ht="54" customHeight="1" x14ac:dyDescent="0.25">
      <c r="A64" s="439" t="s">
        <v>11</v>
      </c>
      <c r="B64" s="441" t="s">
        <v>445</v>
      </c>
      <c r="C64" s="439">
        <v>1</v>
      </c>
      <c r="D64" s="439" t="s">
        <v>140</v>
      </c>
      <c r="E64" s="428"/>
      <c r="F64" s="453">
        <f>C64*E64</f>
        <v>0</v>
      </c>
    </row>
    <row r="65" spans="1:6" x14ac:dyDescent="0.25">
      <c r="A65" s="439"/>
      <c r="B65" s="441"/>
      <c r="C65" s="439"/>
      <c r="D65" s="439"/>
      <c r="E65" s="428"/>
      <c r="F65" s="453">
        <f t="shared" si="3"/>
        <v>0</v>
      </c>
    </row>
    <row r="66" spans="1:6" ht="18" customHeight="1" x14ac:dyDescent="0.25">
      <c r="A66" s="439"/>
      <c r="B66" s="440" t="s">
        <v>446</v>
      </c>
      <c r="C66" s="439"/>
      <c r="D66" s="439"/>
      <c r="E66" s="428"/>
      <c r="F66" s="453">
        <f t="shared" si="3"/>
        <v>0</v>
      </c>
    </row>
    <row r="67" spans="1:6" ht="51" x14ac:dyDescent="0.25">
      <c r="A67" s="439" t="s">
        <v>13</v>
      </c>
      <c r="B67" s="441" t="s">
        <v>447</v>
      </c>
      <c r="C67" s="439">
        <v>1</v>
      </c>
      <c r="D67" s="439" t="s">
        <v>86</v>
      </c>
      <c r="E67" s="428"/>
      <c r="F67" s="453">
        <f t="shared" si="3"/>
        <v>0</v>
      </c>
    </row>
    <row r="68" spans="1:6" x14ac:dyDescent="0.25">
      <c r="A68" s="439"/>
      <c r="B68" s="441"/>
      <c r="C68" s="439"/>
      <c r="D68" s="439"/>
      <c r="E68" s="428"/>
      <c r="F68" s="453">
        <f t="shared" si="3"/>
        <v>0</v>
      </c>
    </row>
    <row r="69" spans="1:6" s="434" customFormat="1" x14ac:dyDescent="0.25">
      <c r="A69" s="446"/>
      <c r="B69" s="447" t="s">
        <v>446</v>
      </c>
      <c r="C69" s="446"/>
      <c r="D69" s="446"/>
      <c r="E69" s="428"/>
      <c r="F69" s="453">
        <f t="shared" si="3"/>
        <v>0</v>
      </c>
    </row>
    <row r="70" spans="1:6" s="434" customFormat="1" ht="51" x14ac:dyDescent="0.25">
      <c r="A70" s="446" t="s">
        <v>15</v>
      </c>
      <c r="B70" s="448" t="s">
        <v>448</v>
      </c>
      <c r="C70" s="446">
        <v>1</v>
      </c>
      <c r="D70" s="446" t="s">
        <v>86</v>
      </c>
      <c r="E70" s="428"/>
      <c r="F70" s="453">
        <f>C70*E70</f>
        <v>0</v>
      </c>
    </row>
    <row r="71" spans="1:6" x14ac:dyDescent="0.25">
      <c r="A71" s="439"/>
      <c r="B71" s="441"/>
      <c r="C71" s="439"/>
      <c r="D71" s="439"/>
      <c r="E71" s="428"/>
      <c r="F71" s="453">
        <f t="shared" si="3"/>
        <v>0</v>
      </c>
    </row>
    <row r="72" spans="1:6" x14ac:dyDescent="0.25">
      <c r="A72" s="439"/>
      <c r="B72" s="440" t="s">
        <v>449</v>
      </c>
      <c r="C72" s="439"/>
      <c r="D72" s="439"/>
      <c r="E72" s="428"/>
      <c r="F72" s="453">
        <f t="shared" si="3"/>
        <v>0</v>
      </c>
    </row>
    <row r="73" spans="1:6" ht="42.75" customHeight="1" x14ac:dyDescent="0.25">
      <c r="A73" s="439" t="s">
        <v>17</v>
      </c>
      <c r="B73" s="441" t="s">
        <v>450</v>
      </c>
      <c r="C73" s="439">
        <v>50</v>
      </c>
      <c r="D73" s="439" t="s">
        <v>451</v>
      </c>
      <c r="E73" s="428"/>
      <c r="F73" s="453">
        <f t="shared" si="3"/>
        <v>0</v>
      </c>
    </row>
    <row r="74" spans="1:6" x14ac:dyDescent="0.25">
      <c r="A74" s="439"/>
      <c r="B74" s="441"/>
      <c r="C74" s="439"/>
      <c r="D74" s="439"/>
      <c r="E74" s="428"/>
      <c r="F74" s="453">
        <f>C74*E74</f>
        <v>0</v>
      </c>
    </row>
    <row r="75" spans="1:6" ht="15" customHeight="1" x14ac:dyDescent="0.25">
      <c r="A75" s="439"/>
      <c r="B75" s="440" t="s">
        <v>452</v>
      </c>
      <c r="C75" s="439"/>
      <c r="D75" s="439"/>
      <c r="E75" s="428"/>
      <c r="F75" s="453">
        <f t="shared" si="3"/>
        <v>0</v>
      </c>
    </row>
    <row r="76" spans="1:6" ht="51" x14ac:dyDescent="0.25">
      <c r="A76" s="439" t="s">
        <v>18</v>
      </c>
      <c r="B76" s="441" t="s">
        <v>453</v>
      </c>
      <c r="C76" s="439">
        <v>1</v>
      </c>
      <c r="D76" s="439" t="s">
        <v>369</v>
      </c>
      <c r="E76" s="428"/>
      <c r="F76" s="453">
        <f t="shared" si="3"/>
        <v>0</v>
      </c>
    </row>
    <row r="77" spans="1:6" x14ac:dyDescent="0.25">
      <c r="A77" s="439"/>
      <c r="B77" s="440" t="s">
        <v>454</v>
      </c>
      <c r="C77" s="439"/>
      <c r="D77" s="439"/>
      <c r="E77" s="428"/>
      <c r="F77" s="453">
        <f t="shared" si="3"/>
        <v>0</v>
      </c>
    </row>
    <row r="78" spans="1:6" ht="31.5" customHeight="1" x14ac:dyDescent="0.25">
      <c r="A78" s="439" t="s">
        <v>19</v>
      </c>
      <c r="B78" s="441" t="s">
        <v>455</v>
      </c>
      <c r="C78" s="439">
        <v>1</v>
      </c>
      <c r="D78" s="439" t="s">
        <v>140</v>
      </c>
      <c r="E78" s="428"/>
      <c r="F78" s="453">
        <f t="shared" si="3"/>
        <v>0</v>
      </c>
    </row>
    <row r="79" spans="1:6" ht="16.5" customHeight="1" x14ac:dyDescent="0.25">
      <c r="A79" s="439"/>
      <c r="B79" s="440" t="s">
        <v>456</v>
      </c>
      <c r="C79" s="439"/>
      <c r="D79" s="439"/>
      <c r="E79" s="428"/>
      <c r="F79" s="453">
        <f>C79*E79</f>
        <v>0</v>
      </c>
    </row>
    <row r="80" spans="1:6" x14ac:dyDescent="0.25">
      <c r="A80" s="439" t="s">
        <v>20</v>
      </c>
      <c r="B80" s="441" t="s">
        <v>457</v>
      </c>
      <c r="C80" s="439">
        <v>1</v>
      </c>
      <c r="D80" s="439" t="s">
        <v>140</v>
      </c>
      <c r="E80" s="428"/>
      <c r="F80" s="453">
        <f t="shared" si="3"/>
        <v>0</v>
      </c>
    </row>
    <row r="81" spans="1:6" x14ac:dyDescent="0.25">
      <c r="A81" s="439"/>
      <c r="B81" s="441"/>
      <c r="C81" s="439"/>
      <c r="D81" s="439"/>
      <c r="E81" s="428"/>
      <c r="F81" s="453">
        <f t="shared" si="3"/>
        <v>0</v>
      </c>
    </row>
    <row r="82" spans="1:6" ht="16.5" customHeight="1" x14ac:dyDescent="0.25">
      <c r="A82" s="439"/>
      <c r="B82" s="440" t="s">
        <v>458</v>
      </c>
      <c r="C82" s="439"/>
      <c r="D82" s="439"/>
      <c r="E82" s="428"/>
      <c r="F82" s="453">
        <f t="shared" si="3"/>
        <v>0</v>
      </c>
    </row>
    <row r="83" spans="1:6" x14ac:dyDescent="0.25">
      <c r="A83" s="439" t="s">
        <v>7</v>
      </c>
      <c r="B83" s="441" t="s">
        <v>459</v>
      </c>
      <c r="C83" s="439">
        <v>1</v>
      </c>
      <c r="D83" s="439" t="s">
        <v>140</v>
      </c>
      <c r="E83" s="428"/>
      <c r="F83" s="453">
        <f t="shared" si="3"/>
        <v>0</v>
      </c>
    </row>
    <row r="84" spans="1:6" x14ac:dyDescent="0.25">
      <c r="A84" s="439"/>
      <c r="B84" s="441"/>
      <c r="C84" s="439"/>
      <c r="D84" s="439"/>
      <c r="E84" s="428"/>
      <c r="F84" s="453"/>
    </row>
    <row r="85" spans="1:6" x14ac:dyDescent="0.25">
      <c r="A85" s="439"/>
      <c r="B85" s="441"/>
      <c r="C85" s="439"/>
      <c r="D85" s="439"/>
      <c r="E85" s="428"/>
      <c r="F85" s="453"/>
    </row>
    <row r="86" spans="1:6" x14ac:dyDescent="0.25">
      <c r="A86" s="439"/>
      <c r="B86" s="441"/>
      <c r="C86" s="439"/>
      <c r="D86" s="439"/>
      <c r="E86" s="428"/>
      <c r="F86" s="453"/>
    </row>
    <row r="87" spans="1:6" x14ac:dyDescent="0.25">
      <c r="A87" s="439"/>
      <c r="B87" s="441"/>
      <c r="C87" s="439"/>
      <c r="D87" s="439"/>
      <c r="E87" s="428"/>
      <c r="F87" s="453"/>
    </row>
    <row r="88" spans="1:6" x14ac:dyDescent="0.25">
      <c r="A88" s="439"/>
      <c r="B88" s="441"/>
      <c r="C88" s="439"/>
      <c r="D88" s="439"/>
      <c r="E88" s="428"/>
      <c r="F88" s="453"/>
    </row>
    <row r="89" spans="1:6" x14ac:dyDescent="0.25">
      <c r="A89" s="439"/>
      <c r="B89" s="441"/>
      <c r="C89" s="439"/>
      <c r="D89" s="439"/>
      <c r="E89" s="428"/>
      <c r="F89" s="453"/>
    </row>
    <row r="90" spans="1:6" x14ac:dyDescent="0.25">
      <c r="A90" s="439"/>
      <c r="B90" s="441"/>
      <c r="C90" s="439"/>
      <c r="D90" s="439"/>
      <c r="E90" s="428"/>
      <c r="F90" s="453"/>
    </row>
    <row r="91" spans="1:6" x14ac:dyDescent="0.25">
      <c r="A91" s="439"/>
      <c r="B91" s="441"/>
      <c r="C91" s="439"/>
      <c r="D91" s="439"/>
      <c r="E91" s="428"/>
      <c r="F91" s="453"/>
    </row>
    <row r="92" spans="1:6" x14ac:dyDescent="0.25">
      <c r="A92" s="439"/>
      <c r="B92" s="441"/>
      <c r="C92" s="439"/>
      <c r="D92" s="439"/>
      <c r="E92" s="428"/>
      <c r="F92" s="453"/>
    </row>
    <row r="93" spans="1:6" x14ac:dyDescent="0.25">
      <c r="A93" s="439"/>
      <c r="B93" s="441"/>
      <c r="C93" s="439"/>
      <c r="D93" s="439"/>
      <c r="E93" s="428"/>
      <c r="F93" s="453"/>
    </row>
    <row r="94" spans="1:6" x14ac:dyDescent="0.25">
      <c r="A94" s="439"/>
      <c r="B94" s="441"/>
      <c r="C94" s="439"/>
      <c r="D94" s="439"/>
      <c r="E94" s="428"/>
      <c r="F94" s="453"/>
    </row>
    <row r="95" spans="1:6" x14ac:dyDescent="0.25">
      <c r="A95" s="439"/>
      <c r="B95" s="441"/>
      <c r="C95" s="439"/>
      <c r="D95" s="439"/>
      <c r="E95" s="428"/>
      <c r="F95" s="453"/>
    </row>
    <row r="96" spans="1:6" x14ac:dyDescent="0.25">
      <c r="A96" s="439"/>
      <c r="B96" s="441"/>
      <c r="C96" s="439"/>
      <c r="D96" s="439"/>
      <c r="E96" s="428"/>
      <c r="F96" s="453"/>
    </row>
    <row r="97" spans="1:6" x14ac:dyDescent="0.25">
      <c r="A97" s="439"/>
      <c r="B97" s="441"/>
      <c r="C97" s="439"/>
      <c r="D97" s="439"/>
      <c r="E97" s="428"/>
      <c r="F97" s="453"/>
    </row>
    <row r="98" spans="1:6" x14ac:dyDescent="0.25">
      <c r="A98" s="439"/>
      <c r="B98" s="441"/>
      <c r="C98" s="439"/>
      <c r="D98" s="439"/>
      <c r="E98" s="428"/>
      <c r="F98" s="453"/>
    </row>
    <row r="99" spans="1:6" x14ac:dyDescent="0.25">
      <c r="A99" s="439"/>
      <c r="B99" s="441"/>
      <c r="C99" s="439"/>
      <c r="D99" s="439"/>
      <c r="E99" s="428"/>
      <c r="F99" s="453"/>
    </row>
    <row r="100" spans="1:6" x14ac:dyDescent="0.25">
      <c r="A100" s="439"/>
      <c r="B100" s="441"/>
      <c r="C100" s="439"/>
      <c r="D100" s="439"/>
      <c r="E100" s="428"/>
      <c r="F100" s="453"/>
    </row>
    <row r="101" spans="1:6" x14ac:dyDescent="0.25">
      <c r="A101" s="439"/>
      <c r="B101" s="441"/>
      <c r="C101" s="439"/>
      <c r="D101" s="439"/>
      <c r="E101" s="428"/>
      <c r="F101" s="453"/>
    </row>
    <row r="102" spans="1:6" x14ac:dyDescent="0.25">
      <c r="A102" s="444"/>
      <c r="B102" s="445"/>
      <c r="C102" s="444"/>
      <c r="D102" s="444"/>
      <c r="E102" s="429"/>
      <c r="F102" s="454"/>
    </row>
    <row r="103" spans="1:6" ht="24.95" customHeight="1" x14ac:dyDescent="0.25">
      <c r="A103" s="1027" t="s">
        <v>460</v>
      </c>
      <c r="B103" s="1027"/>
      <c r="C103" s="1027"/>
      <c r="D103" s="1027"/>
      <c r="E103" s="433"/>
      <c r="F103" s="455">
        <f>SUM(F58:F102)</f>
        <v>0</v>
      </c>
    </row>
  </sheetData>
  <sheetProtection algorithmName="SHA-512" hashValue="UrUXG9QeJHNyN1AWOXwnUaXZ1ugJwzXYedN2xcM/bUNy0r5klfVKX98YdhwaeiUykEItmF51J0IoOcf/jrgT/g==" saltValue="ppxuBSTaxKJYNF93bFhBlQ==" spinCount="100000" sheet="1" objects="1" scenarios="1"/>
  <mergeCells count="3">
    <mergeCell ref="A29:D29"/>
    <mergeCell ref="A56:D56"/>
    <mergeCell ref="A103:D103"/>
  </mergeCells>
  <pageMargins left="0.58083333333333298" right="0.51249999999999996" top="0.76875000000000004" bottom="0.74803149606299202" header="0.31496062992126" footer="0.31496062992126"/>
  <pageSetup scale="82" firstPageNumber="13" orientation="portrait" useFirstPageNumber="1" horizontalDpi="300" r:id="rId1"/>
  <headerFooter alignWithMargins="0">
    <oddHeader>&amp;C&amp;"Times New Roman,Bold"&amp;10PROPOSED HOUSING SCHEME ON PLOT LR NO. KAJIADO/KITENGELA/6242 IN KITENGELA, KAJIADO COUNTY
BILL OF QUANTITIES FOR MECHANICAL SERVICES
SWIMMING POOL INSTALLATIONS</oddHeader>
    <oddFooter>&amp;CE/&amp;P</oddFooter>
  </headerFooter>
  <rowBreaks count="2" manualBreakCount="2">
    <brk id="29" max="16383"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7"/>
  <sheetViews>
    <sheetView view="pageBreakPreview" topLeftCell="A421" zoomScale="96" zoomScaleNormal="100" zoomScaleSheetLayoutView="96" zoomScalePageLayoutView="80" workbookViewId="0">
      <selection activeCell="J477" sqref="J477"/>
    </sheetView>
  </sheetViews>
  <sheetFormatPr defaultRowHeight="15" x14ac:dyDescent="0.25"/>
  <cols>
    <col min="1" max="1" width="7.140625" style="384" customWidth="1"/>
    <col min="2" max="2" width="81" style="314" customWidth="1"/>
    <col min="3" max="3" width="5.5703125" style="498" bestFit="1" customWidth="1"/>
    <col min="4" max="4" width="7" style="499" bestFit="1" customWidth="1"/>
    <col min="5" max="5" width="14.5703125" style="497" bestFit="1" customWidth="1"/>
    <col min="6" max="6" width="16.85546875" style="163" bestFit="1" customWidth="1"/>
    <col min="7" max="7" width="9.140625" style="166"/>
    <col min="8" max="8" width="9.140625" style="459"/>
    <col min="9" max="16384" width="9.140625" style="166"/>
  </cols>
  <sheetData>
    <row r="1" spans="1:6" ht="15" customHeight="1" x14ac:dyDescent="0.25">
      <c r="E1" s="458"/>
      <c r="F1" s="581"/>
    </row>
    <row r="2" spans="1:6" x14ac:dyDescent="0.25">
      <c r="A2" s="227" t="s">
        <v>296</v>
      </c>
      <c r="B2" s="228"/>
      <c r="E2" s="460"/>
      <c r="F2" s="582"/>
    </row>
    <row r="3" spans="1:6" x14ac:dyDescent="0.25">
      <c r="A3" s="1015" t="s">
        <v>0</v>
      </c>
      <c r="B3" s="1017" t="s">
        <v>1</v>
      </c>
      <c r="C3" s="1019" t="s">
        <v>4</v>
      </c>
      <c r="D3" s="1036" t="s">
        <v>5</v>
      </c>
      <c r="E3" s="167" t="s">
        <v>2</v>
      </c>
      <c r="F3" s="157" t="s">
        <v>6</v>
      </c>
    </row>
    <row r="4" spans="1:6" x14ac:dyDescent="0.25">
      <c r="A4" s="1016"/>
      <c r="B4" s="1018"/>
      <c r="C4" s="1020"/>
      <c r="D4" s="1037"/>
      <c r="E4" s="168" t="s">
        <v>3</v>
      </c>
      <c r="F4" s="158" t="s">
        <v>3</v>
      </c>
    </row>
    <row r="5" spans="1:6" x14ac:dyDescent="0.25">
      <c r="A5" s="231"/>
      <c r="B5" s="232"/>
      <c r="C5" s="500"/>
      <c r="D5" s="501"/>
      <c r="E5" s="461"/>
      <c r="F5" s="583"/>
    </row>
    <row r="6" spans="1:6" x14ac:dyDescent="0.25">
      <c r="A6" s="235" t="s">
        <v>7</v>
      </c>
      <c r="B6" s="236" t="s">
        <v>477</v>
      </c>
      <c r="C6" s="239"/>
      <c r="D6" s="240"/>
      <c r="E6" s="173"/>
      <c r="F6" s="388"/>
    </row>
    <row r="7" spans="1:6" x14ac:dyDescent="0.25">
      <c r="A7" s="241"/>
      <c r="B7" s="242"/>
      <c r="C7" s="243"/>
      <c r="D7" s="244"/>
      <c r="E7" s="176"/>
      <c r="F7" s="389"/>
    </row>
    <row r="8" spans="1:6" x14ac:dyDescent="0.25">
      <c r="A8" s="241"/>
      <c r="B8" s="242"/>
      <c r="C8" s="243"/>
      <c r="D8" s="244"/>
      <c r="E8" s="176"/>
      <c r="F8" s="389"/>
    </row>
    <row r="9" spans="1:6" ht="30" x14ac:dyDescent="0.25">
      <c r="A9" s="241" t="s">
        <v>8</v>
      </c>
      <c r="B9" s="242" t="s">
        <v>478</v>
      </c>
      <c r="C9" s="243"/>
      <c r="D9" s="244"/>
      <c r="E9" s="176"/>
      <c r="F9" s="389">
        <v>147300</v>
      </c>
    </row>
    <row r="10" spans="1:6" x14ac:dyDescent="0.25">
      <c r="A10" s="241"/>
      <c r="B10" s="242"/>
      <c r="C10" s="243"/>
      <c r="D10" s="244"/>
      <c r="E10" s="176"/>
      <c r="F10" s="389"/>
    </row>
    <row r="11" spans="1:6" x14ac:dyDescent="0.25">
      <c r="A11" s="241"/>
      <c r="B11" s="242"/>
      <c r="C11" s="243"/>
      <c r="D11" s="244"/>
      <c r="E11" s="176"/>
      <c r="F11" s="389"/>
    </row>
    <row r="12" spans="1:6" x14ac:dyDescent="0.25">
      <c r="A12" s="241"/>
      <c r="B12" s="242"/>
      <c r="C12" s="243"/>
      <c r="D12" s="244"/>
      <c r="E12" s="176"/>
      <c r="F12" s="389"/>
    </row>
    <row r="13" spans="1:6" x14ac:dyDescent="0.25">
      <c r="A13" s="241"/>
      <c r="B13" s="242"/>
      <c r="C13" s="243"/>
      <c r="D13" s="244"/>
      <c r="E13" s="176"/>
      <c r="F13" s="389"/>
    </row>
    <row r="14" spans="1:6" x14ac:dyDescent="0.25">
      <c r="A14" s="253"/>
      <c r="B14" s="236"/>
      <c r="C14" s="239"/>
      <c r="D14" s="240"/>
      <c r="E14" s="173"/>
      <c r="F14" s="388"/>
    </row>
    <row r="15" spans="1:6" x14ac:dyDescent="0.25">
      <c r="A15" s="253"/>
      <c r="B15" s="252"/>
      <c r="C15" s="243"/>
      <c r="D15" s="243"/>
      <c r="E15" s="176"/>
      <c r="F15" s="159"/>
    </row>
    <row r="16" spans="1:6" x14ac:dyDescent="0.25">
      <c r="A16" s="243"/>
      <c r="B16" s="242"/>
      <c r="C16" s="243"/>
      <c r="D16" s="243"/>
      <c r="E16" s="176"/>
      <c r="F16" s="159"/>
    </row>
    <row r="17" spans="1:6" x14ac:dyDescent="0.25">
      <c r="A17" s="243"/>
      <c r="B17" s="246"/>
      <c r="C17" s="243"/>
      <c r="D17" s="243"/>
      <c r="E17" s="176"/>
      <c r="F17" s="159"/>
    </row>
    <row r="18" spans="1:6" x14ac:dyDescent="0.25">
      <c r="A18" s="247"/>
      <c r="B18" s="242"/>
      <c r="C18" s="243"/>
      <c r="D18" s="243"/>
      <c r="E18" s="176"/>
      <c r="F18" s="159"/>
    </row>
    <row r="19" spans="1:6" ht="10.5" customHeight="1" x14ac:dyDescent="0.25">
      <c r="A19" s="243"/>
      <c r="B19" s="248"/>
      <c r="C19" s="243"/>
      <c r="D19" s="243"/>
      <c r="E19" s="176"/>
      <c r="F19" s="159"/>
    </row>
    <row r="20" spans="1:6" x14ac:dyDescent="0.25">
      <c r="A20" s="243"/>
      <c r="B20" s="249"/>
      <c r="C20" s="502"/>
      <c r="D20" s="502"/>
      <c r="E20" s="176"/>
      <c r="F20" s="159"/>
    </row>
    <row r="21" spans="1:6" x14ac:dyDescent="0.25">
      <c r="A21" s="241"/>
      <c r="B21" s="242"/>
      <c r="C21" s="243"/>
      <c r="D21" s="243"/>
      <c r="E21" s="176"/>
      <c r="F21" s="159"/>
    </row>
    <row r="22" spans="1:6" ht="11.25" customHeight="1" x14ac:dyDescent="0.25">
      <c r="A22" s="243"/>
      <c r="B22" s="248"/>
      <c r="C22" s="243"/>
      <c r="D22" s="243"/>
      <c r="E22" s="176"/>
      <c r="F22" s="159"/>
    </row>
    <row r="23" spans="1:6" x14ac:dyDescent="0.25">
      <c r="A23" s="241"/>
      <c r="B23" s="251"/>
      <c r="C23" s="243"/>
      <c r="D23" s="243"/>
      <c r="E23" s="176"/>
      <c r="F23" s="159"/>
    </row>
    <row r="24" spans="1:6" x14ac:dyDescent="0.25">
      <c r="A24" s="241"/>
      <c r="B24" s="252"/>
      <c r="C24" s="245"/>
      <c r="D24" s="245"/>
      <c r="E24" s="176"/>
      <c r="F24" s="159"/>
    </row>
    <row r="25" spans="1:6" x14ac:dyDescent="0.25">
      <c r="A25" s="241"/>
      <c r="B25" s="252"/>
      <c r="C25" s="245"/>
      <c r="D25" s="245"/>
      <c r="E25" s="176"/>
      <c r="F25" s="159"/>
    </row>
    <row r="26" spans="1:6" x14ac:dyDescent="0.25">
      <c r="A26" s="253"/>
      <c r="B26" s="236"/>
      <c r="C26" s="239"/>
      <c r="D26" s="240"/>
      <c r="E26" s="176"/>
      <c r="F26" s="159"/>
    </row>
    <row r="27" spans="1:6" x14ac:dyDescent="0.25">
      <c r="A27" s="241"/>
      <c r="B27" s="242"/>
      <c r="C27" s="243"/>
      <c r="D27" s="243"/>
      <c r="E27" s="176"/>
      <c r="F27" s="159"/>
    </row>
    <row r="28" spans="1:6" x14ac:dyDescent="0.25">
      <c r="A28" s="241"/>
      <c r="B28" s="242"/>
      <c r="C28" s="243"/>
      <c r="D28" s="243"/>
      <c r="E28" s="176"/>
      <c r="F28" s="159"/>
    </row>
    <row r="29" spans="1:6" x14ac:dyDescent="0.25">
      <c r="A29" s="243"/>
      <c r="B29" s="236"/>
      <c r="C29" s="503"/>
      <c r="D29" s="504"/>
      <c r="E29" s="176"/>
      <c r="F29" s="159"/>
    </row>
    <row r="30" spans="1:6" x14ac:dyDescent="0.25">
      <c r="A30" s="243"/>
      <c r="B30" s="261"/>
      <c r="C30" s="243"/>
      <c r="D30" s="243"/>
      <c r="E30" s="176"/>
      <c r="F30" s="159"/>
    </row>
    <row r="31" spans="1:6" x14ac:dyDescent="0.25">
      <c r="A31" s="241"/>
      <c r="B31" s="242"/>
      <c r="C31" s="505"/>
      <c r="D31" s="243"/>
      <c r="E31" s="176"/>
      <c r="F31" s="159"/>
    </row>
    <row r="32" spans="1:6" x14ac:dyDescent="0.25">
      <c r="A32" s="243"/>
      <c r="B32" s="506"/>
      <c r="C32" s="505"/>
      <c r="D32" s="243"/>
      <c r="E32" s="176"/>
      <c r="F32" s="159"/>
    </row>
    <row r="33" spans="1:6" x14ac:dyDescent="0.25">
      <c r="A33" s="243"/>
      <c r="B33" s="264"/>
      <c r="C33" s="243"/>
      <c r="D33" s="244"/>
      <c r="E33" s="176"/>
      <c r="F33" s="159"/>
    </row>
    <row r="34" spans="1:6" x14ac:dyDescent="0.25">
      <c r="A34" s="243"/>
      <c r="B34" s="264"/>
      <c r="C34" s="505"/>
      <c r="D34" s="244"/>
      <c r="E34" s="176"/>
      <c r="F34" s="159"/>
    </row>
    <row r="35" spans="1:6" x14ac:dyDescent="0.25">
      <c r="A35" s="254"/>
      <c r="B35" s="255"/>
      <c r="C35" s="256"/>
      <c r="D35" s="256"/>
      <c r="E35" s="176"/>
      <c r="F35" s="391"/>
    </row>
    <row r="36" spans="1:6" x14ac:dyDescent="0.25">
      <c r="A36" s="254"/>
      <c r="B36" s="257"/>
      <c r="C36" s="256"/>
      <c r="D36" s="256"/>
      <c r="E36" s="176"/>
      <c r="F36" s="159"/>
    </row>
    <row r="37" spans="1:6" x14ac:dyDescent="0.25">
      <c r="A37" s="243"/>
      <c r="B37" s="242"/>
      <c r="C37" s="243"/>
      <c r="D37" s="244"/>
      <c r="E37" s="176"/>
      <c r="F37" s="159"/>
    </row>
    <row r="38" spans="1:6" x14ac:dyDescent="0.25">
      <c r="A38" s="243"/>
      <c r="B38" s="236"/>
      <c r="C38" s="503"/>
      <c r="D38" s="504"/>
      <c r="E38" s="176"/>
      <c r="F38" s="159"/>
    </row>
    <row r="39" spans="1:6" x14ac:dyDescent="0.25">
      <c r="A39" s="243"/>
      <c r="B39" s="236"/>
      <c r="C39" s="503"/>
      <c r="D39" s="504"/>
      <c r="E39" s="176"/>
      <c r="F39" s="159"/>
    </row>
    <row r="40" spans="1:6" x14ac:dyDescent="0.25">
      <c r="A40" s="243"/>
      <c r="B40" s="236"/>
      <c r="C40" s="503"/>
      <c r="D40" s="504"/>
      <c r="E40" s="176"/>
      <c r="F40" s="159"/>
    </row>
    <row r="41" spans="1:6" x14ac:dyDescent="0.25">
      <c r="A41" s="243"/>
      <c r="B41" s="236"/>
      <c r="C41" s="503"/>
      <c r="D41" s="504"/>
      <c r="E41" s="176"/>
      <c r="F41" s="159"/>
    </row>
    <row r="42" spans="1:6" x14ac:dyDescent="0.25">
      <c r="A42" s="243"/>
      <c r="B42" s="236"/>
      <c r="C42" s="503"/>
      <c r="D42" s="504"/>
      <c r="E42" s="176"/>
      <c r="F42" s="159"/>
    </row>
    <row r="43" spans="1:6" x14ac:dyDescent="0.25">
      <c r="A43" s="243"/>
      <c r="B43" s="236"/>
      <c r="C43" s="503"/>
      <c r="D43" s="504"/>
      <c r="E43" s="176"/>
      <c r="F43" s="159"/>
    </row>
    <row r="44" spans="1:6" x14ac:dyDescent="0.25">
      <c r="A44" s="243"/>
      <c r="B44" s="236"/>
      <c r="C44" s="503"/>
      <c r="D44" s="504"/>
      <c r="E44" s="176"/>
      <c r="F44" s="159"/>
    </row>
    <row r="45" spans="1:6" x14ac:dyDescent="0.25">
      <c r="A45" s="243"/>
      <c r="B45" s="236"/>
      <c r="C45" s="503"/>
      <c r="D45" s="504"/>
      <c r="E45" s="176"/>
      <c r="F45" s="159"/>
    </row>
    <row r="46" spans="1:6" x14ac:dyDescent="0.25">
      <c r="A46" s="243"/>
      <c r="B46" s="236"/>
      <c r="C46" s="503"/>
      <c r="D46" s="504"/>
      <c r="E46" s="176"/>
      <c r="F46" s="159"/>
    </row>
    <row r="47" spans="1:6" x14ac:dyDescent="0.25">
      <c r="A47" s="243"/>
      <c r="B47" s="236"/>
      <c r="C47" s="503"/>
      <c r="D47" s="504"/>
      <c r="E47" s="176"/>
      <c r="F47" s="159"/>
    </row>
    <row r="48" spans="1:6" x14ac:dyDescent="0.25">
      <c r="A48" s="243"/>
      <c r="B48" s="236"/>
      <c r="C48" s="503"/>
      <c r="D48" s="504"/>
      <c r="E48" s="176"/>
      <c r="F48" s="159"/>
    </row>
    <row r="49" spans="1:6" x14ac:dyDescent="0.25">
      <c r="A49" s="243"/>
      <c r="B49" s="261"/>
      <c r="C49" s="243"/>
      <c r="D49" s="243"/>
      <c r="E49" s="176"/>
      <c r="F49" s="159"/>
    </row>
    <row r="50" spans="1:6" x14ac:dyDescent="0.25">
      <c r="A50" s="243"/>
      <c r="B50" s="507"/>
      <c r="C50" s="243"/>
      <c r="D50" s="243"/>
      <c r="E50" s="176"/>
      <c r="F50" s="159"/>
    </row>
    <row r="51" spans="1:6" x14ac:dyDescent="0.25">
      <c r="A51" s="243"/>
      <c r="B51" s="262"/>
      <c r="C51" s="243"/>
      <c r="D51" s="244"/>
      <c r="E51" s="176"/>
      <c r="F51" s="159"/>
    </row>
    <row r="52" spans="1:6" x14ac:dyDescent="0.25">
      <c r="A52" s="243"/>
      <c r="B52" s="508"/>
      <c r="C52" s="243"/>
      <c r="D52" s="244"/>
      <c r="E52" s="176"/>
      <c r="F52" s="159"/>
    </row>
    <row r="53" spans="1:6" x14ac:dyDescent="0.25">
      <c r="A53" s="243"/>
      <c r="B53" s="508"/>
      <c r="C53" s="243"/>
      <c r="D53" s="244"/>
      <c r="E53" s="176"/>
      <c r="F53" s="159"/>
    </row>
    <row r="54" spans="1:6" x14ac:dyDescent="0.25">
      <c r="A54" s="243"/>
      <c r="B54" s="508"/>
      <c r="C54" s="243"/>
      <c r="D54" s="244"/>
      <c r="E54" s="176"/>
      <c r="F54" s="159"/>
    </row>
    <row r="55" spans="1:6" x14ac:dyDescent="0.25">
      <c r="A55" s="243"/>
      <c r="B55" s="263"/>
      <c r="C55" s="243"/>
      <c r="D55" s="243"/>
      <c r="E55" s="176"/>
      <c r="F55" s="159"/>
    </row>
    <row r="56" spans="1:6" ht="12" customHeight="1" x14ac:dyDescent="0.25">
      <c r="A56" s="243"/>
      <c r="B56" s="264"/>
      <c r="C56" s="243"/>
      <c r="D56" s="244"/>
      <c r="E56" s="176"/>
      <c r="F56" s="159"/>
    </row>
    <row r="57" spans="1:6" x14ac:dyDescent="0.25">
      <c r="A57" s="243"/>
      <c r="B57" s="246"/>
      <c r="C57" s="243"/>
      <c r="D57" s="244"/>
      <c r="E57" s="176"/>
      <c r="F57" s="159"/>
    </row>
    <row r="58" spans="1:6" x14ac:dyDescent="0.25">
      <c r="A58" s="243"/>
      <c r="B58" s="242"/>
      <c r="C58" s="243"/>
      <c r="D58" s="244"/>
      <c r="E58" s="462"/>
      <c r="F58" s="159"/>
    </row>
    <row r="59" spans="1:6" ht="12" customHeight="1" x14ac:dyDescent="0.25">
      <c r="A59" s="243"/>
      <c r="B59" s="242"/>
      <c r="C59" s="243"/>
      <c r="D59" s="244"/>
      <c r="E59" s="462"/>
      <c r="F59" s="159"/>
    </row>
    <row r="60" spans="1:6" x14ac:dyDescent="0.25">
      <c r="A60" s="243"/>
      <c r="B60" s="252"/>
      <c r="C60" s="243"/>
      <c r="D60" s="244"/>
      <c r="E60" s="462"/>
      <c r="F60" s="159"/>
    </row>
    <row r="61" spans="1:6" x14ac:dyDescent="0.25">
      <c r="A61" s="243"/>
      <c r="B61" s="264"/>
      <c r="C61" s="505"/>
      <c r="D61" s="244"/>
      <c r="E61" s="176"/>
      <c r="F61" s="159"/>
    </row>
    <row r="62" spans="1:6" x14ac:dyDescent="0.25">
      <c r="A62" s="243"/>
      <c r="B62" s="506"/>
      <c r="C62" s="245"/>
      <c r="D62" s="258"/>
      <c r="E62" s="176"/>
      <c r="F62" s="159"/>
    </row>
    <row r="63" spans="1:6" x14ac:dyDescent="0.25">
      <c r="A63" s="243"/>
      <c r="B63" s="242"/>
      <c r="C63" s="245"/>
      <c r="D63" s="258"/>
      <c r="E63" s="176"/>
      <c r="F63" s="159"/>
    </row>
    <row r="64" spans="1:6" ht="10.5" customHeight="1" x14ac:dyDescent="0.25">
      <c r="A64" s="243"/>
      <c r="B64" s="252"/>
      <c r="C64" s="505"/>
      <c r="D64" s="243"/>
      <c r="E64" s="176"/>
      <c r="F64" s="159"/>
    </row>
    <row r="65" spans="1:6" x14ac:dyDescent="0.25">
      <c r="A65" s="231"/>
      <c r="B65" s="267"/>
      <c r="C65" s="509"/>
      <c r="D65" s="509"/>
      <c r="E65" s="463"/>
      <c r="F65" s="584"/>
    </row>
    <row r="66" spans="1:6" x14ac:dyDescent="0.25">
      <c r="A66" s="269"/>
      <c r="B66" s="270" t="s">
        <v>22</v>
      </c>
      <c r="C66" s="510"/>
      <c r="D66" s="510"/>
      <c r="E66" s="464"/>
      <c r="F66" s="585">
        <f>SUM(F7:F65)</f>
        <v>147300</v>
      </c>
    </row>
    <row r="67" spans="1:6" x14ac:dyDescent="0.25">
      <c r="A67" s="227" t="s">
        <v>295</v>
      </c>
      <c r="B67" s="228"/>
      <c r="E67" s="460"/>
      <c r="F67" s="582"/>
    </row>
    <row r="68" spans="1:6" x14ac:dyDescent="0.25">
      <c r="A68" s="1015" t="s">
        <v>0</v>
      </c>
      <c r="B68" s="1017" t="s">
        <v>1</v>
      </c>
      <c r="C68" s="1019" t="s">
        <v>4</v>
      </c>
      <c r="D68" s="1036" t="s">
        <v>5</v>
      </c>
      <c r="E68" s="167" t="s">
        <v>2</v>
      </c>
      <c r="F68" s="157" t="s">
        <v>6</v>
      </c>
    </row>
    <row r="69" spans="1:6" x14ac:dyDescent="0.25">
      <c r="A69" s="1016"/>
      <c r="B69" s="1018"/>
      <c r="C69" s="1020"/>
      <c r="D69" s="1037"/>
      <c r="E69" s="168" t="s">
        <v>3</v>
      </c>
      <c r="F69" s="158" t="s">
        <v>3</v>
      </c>
    </row>
    <row r="70" spans="1:6" x14ac:dyDescent="0.25">
      <c r="A70" s="231"/>
      <c r="B70" s="232"/>
      <c r="C70" s="500"/>
      <c r="D70" s="501"/>
      <c r="E70" s="461"/>
      <c r="F70" s="583"/>
    </row>
    <row r="71" spans="1:6" x14ac:dyDescent="0.25">
      <c r="A71" s="235" t="s">
        <v>7</v>
      </c>
      <c r="B71" s="236" t="s">
        <v>373</v>
      </c>
      <c r="C71" s="239"/>
      <c r="D71" s="240"/>
      <c r="E71" s="173"/>
      <c r="F71" s="388"/>
    </row>
    <row r="72" spans="1:6" ht="60" x14ac:dyDescent="0.25">
      <c r="A72" s="241"/>
      <c r="B72" s="242" t="s">
        <v>227</v>
      </c>
      <c r="C72" s="243"/>
      <c r="D72" s="244"/>
      <c r="E72" s="176"/>
      <c r="F72" s="389"/>
    </row>
    <row r="73" spans="1:6" ht="11.25" customHeight="1" x14ac:dyDescent="0.25">
      <c r="A73" s="241"/>
      <c r="B73" s="242"/>
      <c r="C73" s="243"/>
      <c r="D73" s="244"/>
      <c r="E73" s="176"/>
      <c r="F73" s="389"/>
    </row>
    <row r="74" spans="1:6" x14ac:dyDescent="0.25">
      <c r="A74" s="253"/>
      <c r="B74" s="236" t="s">
        <v>465</v>
      </c>
      <c r="C74" s="239"/>
      <c r="D74" s="240"/>
      <c r="E74" s="173"/>
      <c r="F74" s="388"/>
    </row>
    <row r="75" spans="1:6" ht="75" x14ac:dyDescent="0.25">
      <c r="A75" s="253" t="s">
        <v>8</v>
      </c>
      <c r="B75" s="252" t="s">
        <v>462</v>
      </c>
      <c r="C75" s="243">
        <v>2</v>
      </c>
      <c r="D75" s="243" t="s">
        <v>9</v>
      </c>
      <c r="E75" s="176"/>
      <c r="F75" s="159">
        <f>C75*E75</f>
        <v>0</v>
      </c>
    </row>
    <row r="76" spans="1:6" ht="11.25" customHeight="1" x14ac:dyDescent="0.25">
      <c r="A76" s="243"/>
      <c r="B76" s="242"/>
      <c r="C76" s="243"/>
      <c r="D76" s="243"/>
      <c r="E76" s="176"/>
      <c r="F76" s="159"/>
    </row>
    <row r="77" spans="1:6" x14ac:dyDescent="0.25">
      <c r="A77" s="243"/>
      <c r="B77" s="246" t="s">
        <v>10</v>
      </c>
      <c r="C77" s="243"/>
      <c r="D77" s="243"/>
      <c r="E77" s="176"/>
      <c r="F77" s="159"/>
    </row>
    <row r="78" spans="1:6" x14ac:dyDescent="0.25">
      <c r="A78" s="247" t="s">
        <v>11</v>
      </c>
      <c r="B78" s="242" t="str">
        <f>clubhouse!B80</f>
        <v>Wall mounted chrome plated single Coat Hook as Dali "#13197". or equal and approved.</v>
      </c>
      <c r="C78" s="243">
        <f>C75</f>
        <v>2</v>
      </c>
      <c r="D78" s="243" t="s">
        <v>9</v>
      </c>
      <c r="E78" s="176"/>
      <c r="F78" s="159">
        <f>C78*E78</f>
        <v>0</v>
      </c>
    </row>
    <row r="79" spans="1:6" ht="11.25" customHeight="1" x14ac:dyDescent="0.25">
      <c r="A79" s="243"/>
      <c r="B79" s="248"/>
      <c r="C79" s="243"/>
      <c r="D79" s="243"/>
      <c r="E79" s="176"/>
      <c r="F79" s="159"/>
    </row>
    <row r="80" spans="1:6" x14ac:dyDescent="0.25">
      <c r="A80" s="243"/>
      <c r="B80" s="249" t="s">
        <v>12</v>
      </c>
      <c r="C80" s="502"/>
      <c r="D80" s="502"/>
      <c r="E80" s="173"/>
      <c r="F80" s="159"/>
    </row>
    <row r="81" spans="1:6" ht="60" x14ac:dyDescent="0.25">
      <c r="A81" s="241" t="s">
        <v>13</v>
      </c>
      <c r="B81" s="242" t="str">
        <f>clubhouse!B83</f>
        <v>Wash hand basin of nominal size 550 x 440mm, with Semi-Pedestal, white in colour, comprising of  1 center tap hole, 1 ¼ ” waste fitting, 1 ¼ ” chrome plated bottle trap. Complete with basin mixer tap as Twyford ''X50 Basin Mono Mixer - mini ''.  As Ekos Beta or equal and approved.</v>
      </c>
      <c r="C81" s="243">
        <f>C75</f>
        <v>2</v>
      </c>
      <c r="D81" s="243" t="s">
        <v>9</v>
      </c>
      <c r="E81" s="176"/>
      <c r="F81" s="159">
        <f>C81*E81</f>
        <v>0</v>
      </c>
    </row>
    <row r="82" spans="1:6" ht="11.25" customHeight="1" x14ac:dyDescent="0.25">
      <c r="A82" s="243"/>
      <c r="B82" s="248"/>
      <c r="C82" s="243"/>
      <c r="D82" s="243"/>
      <c r="E82" s="176"/>
      <c r="F82" s="159"/>
    </row>
    <row r="83" spans="1:6" x14ac:dyDescent="0.25">
      <c r="A83" s="241"/>
      <c r="B83" s="251" t="s">
        <v>14</v>
      </c>
      <c r="C83" s="243"/>
      <c r="D83" s="243"/>
      <c r="E83" s="176"/>
      <c r="F83" s="159"/>
    </row>
    <row r="84" spans="1:6" ht="60" x14ac:dyDescent="0.25">
      <c r="A84" s="241" t="s">
        <v>15</v>
      </c>
      <c r="B84" s="252" t="s">
        <v>251</v>
      </c>
      <c r="C84" s="245">
        <v>3</v>
      </c>
      <c r="D84" s="245" t="s">
        <v>9</v>
      </c>
      <c r="E84" s="178"/>
      <c r="F84" s="159">
        <f>C84*E84</f>
        <v>0</v>
      </c>
    </row>
    <row r="85" spans="1:6" ht="8.25" customHeight="1" x14ac:dyDescent="0.25">
      <c r="A85" s="241"/>
      <c r="B85" s="252"/>
      <c r="C85" s="243"/>
      <c r="D85" s="243"/>
      <c r="E85" s="176"/>
      <c r="F85" s="159"/>
    </row>
    <row r="86" spans="1:6" x14ac:dyDescent="0.25">
      <c r="A86" s="253" t="s">
        <v>17</v>
      </c>
      <c r="B86" s="236" t="s">
        <v>16</v>
      </c>
      <c r="C86" s="239"/>
      <c r="D86" s="240"/>
      <c r="E86" s="173"/>
      <c r="F86" s="159"/>
    </row>
    <row r="87" spans="1:6" ht="30" x14ac:dyDescent="0.25">
      <c r="A87" s="241"/>
      <c r="B87" s="242" t="s">
        <v>100</v>
      </c>
      <c r="C87" s="243">
        <f>C84</f>
        <v>3</v>
      </c>
      <c r="D87" s="243" t="s">
        <v>9</v>
      </c>
      <c r="E87" s="176"/>
      <c r="F87" s="159">
        <f>C87*E87</f>
        <v>0</v>
      </c>
    </row>
    <row r="88" spans="1:6" ht="6.75" customHeight="1" x14ac:dyDescent="0.25">
      <c r="A88" s="241"/>
      <c r="B88" s="242"/>
      <c r="C88" s="243"/>
      <c r="D88" s="243"/>
      <c r="E88" s="176"/>
      <c r="F88" s="159"/>
    </row>
    <row r="89" spans="1:6" x14ac:dyDescent="0.25">
      <c r="A89" s="243" t="s">
        <v>18</v>
      </c>
      <c r="B89" s="236" t="s">
        <v>97</v>
      </c>
      <c r="C89" s="503"/>
      <c r="D89" s="504"/>
      <c r="E89" s="465"/>
      <c r="F89" s="159"/>
    </row>
    <row r="90" spans="1:6" ht="30" x14ac:dyDescent="0.25">
      <c r="A90" s="243"/>
      <c r="B90" s="261" t="str">
        <f>clubhouse!B97</f>
        <v>Soap Tray Holder  white in colour and in Viterous China. Recessed into wall. As TWYFORD "VC9808WH" or equal and approved</v>
      </c>
      <c r="C90" s="243">
        <v>3</v>
      </c>
      <c r="D90" s="243" t="s">
        <v>9</v>
      </c>
      <c r="E90" s="176"/>
      <c r="F90" s="159">
        <f>C90*E90</f>
        <v>0</v>
      </c>
    </row>
    <row r="91" spans="1:6" ht="11.25" customHeight="1" x14ac:dyDescent="0.25">
      <c r="A91" s="241"/>
      <c r="B91" s="242"/>
      <c r="C91" s="505"/>
      <c r="D91" s="243"/>
      <c r="E91" s="176"/>
      <c r="F91" s="159"/>
    </row>
    <row r="92" spans="1:6" x14ac:dyDescent="0.25">
      <c r="A92" s="243" t="s">
        <v>19</v>
      </c>
      <c r="B92" s="506" t="s">
        <v>95</v>
      </c>
      <c r="C92" s="505"/>
      <c r="D92" s="243"/>
      <c r="E92" s="176"/>
      <c r="F92" s="159"/>
    </row>
    <row r="93" spans="1:6" ht="60" x14ac:dyDescent="0.25">
      <c r="A93" s="243"/>
      <c r="B93" s="264" t="s">
        <v>200</v>
      </c>
      <c r="C93" s="243">
        <v>1</v>
      </c>
      <c r="D93" s="244" t="s">
        <v>81</v>
      </c>
      <c r="E93" s="466"/>
      <c r="F93" s="159">
        <f>C93*E93</f>
        <v>0</v>
      </c>
    </row>
    <row r="94" spans="1:6" ht="6.75" customHeight="1" x14ac:dyDescent="0.25">
      <c r="A94" s="243"/>
      <c r="B94" s="264"/>
      <c r="C94" s="243"/>
      <c r="D94" s="244"/>
      <c r="E94" s="176"/>
      <c r="F94" s="247"/>
    </row>
    <row r="95" spans="1:6" x14ac:dyDescent="0.25">
      <c r="A95" s="254" t="s">
        <v>20</v>
      </c>
      <c r="B95" s="255" t="s">
        <v>113</v>
      </c>
      <c r="C95" s="256"/>
      <c r="D95" s="256"/>
      <c r="E95" s="184"/>
      <c r="F95" s="391"/>
    </row>
    <row r="96" spans="1:6" ht="30" x14ac:dyDescent="0.25">
      <c r="A96" s="254"/>
      <c r="B96" s="257" t="s">
        <v>114</v>
      </c>
      <c r="C96" s="256">
        <v>2</v>
      </c>
      <c r="D96" s="256" t="s">
        <v>112</v>
      </c>
      <c r="E96" s="184"/>
      <c r="F96" s="159">
        <f>C96*E96</f>
        <v>0</v>
      </c>
    </row>
    <row r="97" spans="1:6" ht="10.5" customHeight="1" x14ac:dyDescent="0.25">
      <c r="A97" s="243"/>
      <c r="B97" s="242"/>
      <c r="C97" s="243"/>
      <c r="D97" s="244"/>
      <c r="E97" s="462"/>
      <c r="F97" s="159"/>
    </row>
    <row r="98" spans="1:6" x14ac:dyDescent="0.25">
      <c r="A98" s="243" t="s">
        <v>7</v>
      </c>
      <c r="B98" s="236" t="s">
        <v>97</v>
      </c>
      <c r="C98" s="503"/>
      <c r="D98" s="504"/>
      <c r="E98" s="465"/>
      <c r="F98" s="159"/>
    </row>
    <row r="99" spans="1:6" x14ac:dyDescent="0.25">
      <c r="A99" s="243"/>
      <c r="B99" s="261" t="s">
        <v>105</v>
      </c>
      <c r="C99" s="243">
        <f>C96</f>
        <v>2</v>
      </c>
      <c r="D99" s="243" t="s">
        <v>9</v>
      </c>
      <c r="E99" s="176"/>
      <c r="F99" s="159">
        <f>C99*E99</f>
        <v>0</v>
      </c>
    </row>
    <row r="100" spans="1:6" ht="9" customHeight="1" x14ac:dyDescent="0.25">
      <c r="A100" s="243"/>
      <c r="B100" s="507"/>
      <c r="C100" s="243"/>
      <c r="D100" s="244"/>
      <c r="E100" s="176"/>
      <c r="F100" s="247"/>
    </row>
    <row r="101" spans="1:6" x14ac:dyDescent="0.25">
      <c r="A101" s="243" t="s">
        <v>21</v>
      </c>
      <c r="B101" s="262" t="s">
        <v>101</v>
      </c>
      <c r="C101" s="243"/>
      <c r="D101" s="244"/>
      <c r="E101" s="176"/>
      <c r="F101" s="159"/>
    </row>
    <row r="102" spans="1:6" ht="30" x14ac:dyDescent="0.25">
      <c r="A102" s="243"/>
      <c r="B102" s="263" t="s">
        <v>254</v>
      </c>
      <c r="C102" s="243">
        <f>C99</f>
        <v>2</v>
      </c>
      <c r="D102" s="243" t="s">
        <v>9</v>
      </c>
      <c r="E102" s="176"/>
      <c r="F102" s="159">
        <f>C102*E102</f>
        <v>0</v>
      </c>
    </row>
    <row r="103" spans="1:6" ht="5.25" customHeight="1" x14ac:dyDescent="0.25">
      <c r="A103" s="243"/>
      <c r="B103" s="264"/>
      <c r="C103" s="243"/>
      <c r="D103" s="244"/>
      <c r="E103" s="462"/>
      <c r="F103" s="159"/>
    </row>
    <row r="104" spans="1:6" x14ac:dyDescent="0.25">
      <c r="A104" s="243" t="s">
        <v>84</v>
      </c>
      <c r="B104" s="246" t="s">
        <v>98</v>
      </c>
      <c r="C104" s="243"/>
      <c r="D104" s="244"/>
      <c r="E104" s="462"/>
      <c r="F104" s="159"/>
    </row>
    <row r="105" spans="1:6" ht="30" x14ac:dyDescent="0.25">
      <c r="A105" s="243" t="s">
        <v>77</v>
      </c>
      <c r="B105" s="242" t="s">
        <v>107</v>
      </c>
      <c r="C105" s="243">
        <v>1</v>
      </c>
      <c r="D105" s="244" t="s">
        <v>81</v>
      </c>
      <c r="E105" s="462"/>
      <c r="F105" s="159">
        <f>C105*E105</f>
        <v>0</v>
      </c>
    </row>
    <row r="106" spans="1:6" ht="6.75" customHeight="1" x14ac:dyDescent="0.25">
      <c r="A106" s="243"/>
      <c r="B106" s="242"/>
      <c r="C106" s="243"/>
      <c r="D106" s="244"/>
      <c r="E106" s="462"/>
      <c r="F106" s="159"/>
    </row>
    <row r="107" spans="1:6" ht="30" x14ac:dyDescent="0.25">
      <c r="A107" s="243" t="s">
        <v>78</v>
      </c>
      <c r="B107" s="252" t="s">
        <v>99</v>
      </c>
      <c r="C107" s="243">
        <f>C105</f>
        <v>1</v>
      </c>
      <c r="D107" s="244" t="s">
        <v>81</v>
      </c>
      <c r="E107" s="462"/>
      <c r="F107" s="159">
        <f>C107*E107</f>
        <v>0</v>
      </c>
    </row>
    <row r="108" spans="1:6" ht="6.75" customHeight="1" x14ac:dyDescent="0.25">
      <c r="A108" s="243"/>
      <c r="B108" s="264"/>
      <c r="C108" s="505"/>
      <c r="D108" s="244"/>
      <c r="E108" s="462"/>
      <c r="F108" s="159"/>
    </row>
    <row r="109" spans="1:6" x14ac:dyDescent="0.25">
      <c r="A109" s="243" t="s">
        <v>96</v>
      </c>
      <c r="B109" s="506" t="s">
        <v>378</v>
      </c>
      <c r="C109" s="245"/>
      <c r="D109" s="258"/>
      <c r="E109" s="462"/>
      <c r="F109" s="159"/>
    </row>
    <row r="110" spans="1:6" ht="30" x14ac:dyDescent="0.25">
      <c r="A110" s="243"/>
      <c r="B110" s="242" t="s">
        <v>466</v>
      </c>
      <c r="C110" s="245">
        <v>1</v>
      </c>
      <c r="D110" s="258" t="s">
        <v>81</v>
      </c>
      <c r="E110" s="462"/>
      <c r="F110" s="159">
        <f>C110*E110</f>
        <v>0</v>
      </c>
    </row>
    <row r="111" spans="1:6" ht="8.25" customHeight="1" x14ac:dyDescent="0.25">
      <c r="A111" s="243"/>
      <c r="B111" s="242"/>
      <c r="C111" s="511"/>
      <c r="D111" s="244"/>
      <c r="E111" s="176"/>
      <c r="F111" s="159"/>
    </row>
    <row r="112" spans="1:6" x14ac:dyDescent="0.25">
      <c r="A112" s="231"/>
      <c r="B112" s="267"/>
      <c r="C112" s="509"/>
      <c r="D112" s="509"/>
      <c r="E112" s="463"/>
      <c r="F112" s="586"/>
    </row>
    <row r="113" spans="1:6" x14ac:dyDescent="0.25">
      <c r="A113" s="269"/>
      <c r="B113" s="298" t="s">
        <v>22</v>
      </c>
      <c r="C113" s="510"/>
      <c r="D113" s="510"/>
      <c r="E113" s="464"/>
      <c r="F113" s="585">
        <f>SUM(F72:F112)</f>
        <v>0</v>
      </c>
    </row>
    <row r="114" spans="1:6" x14ac:dyDescent="0.25">
      <c r="A114" s="512"/>
      <c r="B114" s="301"/>
      <c r="C114" s="513"/>
      <c r="D114" s="513"/>
      <c r="E114" s="468"/>
      <c r="F114" s="587"/>
    </row>
    <row r="115" spans="1:6" x14ac:dyDescent="0.25">
      <c r="A115" s="227" t="s">
        <v>295</v>
      </c>
      <c r="B115" s="228"/>
      <c r="C115" s="368"/>
      <c r="D115" s="514"/>
      <c r="E115" s="460"/>
      <c r="F115" s="588"/>
    </row>
    <row r="116" spans="1:6" x14ac:dyDescent="0.25">
      <c r="A116" s="1015" t="s">
        <v>0</v>
      </c>
      <c r="B116" s="1023" t="s">
        <v>1</v>
      </c>
      <c r="C116" s="1019" t="s">
        <v>4</v>
      </c>
      <c r="D116" s="1038" t="s">
        <v>5</v>
      </c>
      <c r="E116" s="167" t="s">
        <v>2</v>
      </c>
      <c r="F116" s="157" t="s">
        <v>6</v>
      </c>
    </row>
    <row r="117" spans="1:6" x14ac:dyDescent="0.25">
      <c r="A117" s="1016"/>
      <c r="B117" s="1024"/>
      <c r="C117" s="1020"/>
      <c r="D117" s="1039"/>
      <c r="E117" s="168" t="s">
        <v>3</v>
      </c>
      <c r="F117" s="158" t="s">
        <v>3</v>
      </c>
    </row>
    <row r="118" spans="1:6" x14ac:dyDescent="0.25">
      <c r="A118" s="231"/>
      <c r="B118" s="274"/>
      <c r="C118" s="500"/>
      <c r="D118" s="501"/>
      <c r="E118" s="461"/>
      <c r="F118" s="583"/>
    </row>
    <row r="119" spans="1:6" x14ac:dyDescent="0.25">
      <c r="A119" s="235" t="s">
        <v>23</v>
      </c>
      <c r="B119" s="251" t="s">
        <v>24</v>
      </c>
      <c r="C119" s="239"/>
      <c r="D119" s="240"/>
      <c r="E119" s="173"/>
      <c r="F119" s="388"/>
    </row>
    <row r="120" spans="1:6" x14ac:dyDescent="0.25">
      <c r="A120" s="235"/>
      <c r="B120" s="251" t="s">
        <v>25</v>
      </c>
      <c r="C120" s="239"/>
      <c r="D120" s="240"/>
      <c r="E120" s="173"/>
      <c r="F120" s="388"/>
    </row>
    <row r="121" spans="1:6" x14ac:dyDescent="0.25">
      <c r="A121" s="253"/>
      <c r="B121" s="275" t="s">
        <v>26</v>
      </c>
      <c r="C121" s="239"/>
      <c r="D121" s="240"/>
      <c r="E121" s="173"/>
      <c r="F121" s="388"/>
    </row>
    <row r="122" spans="1:6" ht="60" x14ac:dyDescent="0.25">
      <c r="A122" s="243"/>
      <c r="B122" s="248" t="s">
        <v>27</v>
      </c>
      <c r="C122" s="243"/>
      <c r="D122" s="243"/>
      <c r="E122" s="176"/>
      <c r="F122" s="247"/>
    </row>
    <row r="123" spans="1:6" ht="44.25" x14ac:dyDescent="0.25">
      <c r="A123" s="243"/>
      <c r="B123" s="248" t="s">
        <v>28</v>
      </c>
      <c r="C123" s="243"/>
      <c r="D123" s="243"/>
      <c r="E123" s="176"/>
      <c r="F123" s="247"/>
    </row>
    <row r="124" spans="1:6" x14ac:dyDescent="0.25">
      <c r="A124" s="253" t="s">
        <v>8</v>
      </c>
      <c r="B124" s="276" t="s">
        <v>102</v>
      </c>
      <c r="C124" s="515"/>
      <c r="D124" s="240"/>
      <c r="E124" s="173"/>
      <c r="F124" s="388"/>
    </row>
    <row r="125" spans="1:6" x14ac:dyDescent="0.25">
      <c r="A125" s="253"/>
      <c r="B125" s="248" t="s">
        <v>29</v>
      </c>
      <c r="C125" s="229">
        <v>302</v>
      </c>
      <c r="D125" s="244" t="s">
        <v>30</v>
      </c>
      <c r="E125" s="176"/>
      <c r="F125" s="159">
        <f>C125*E125</f>
        <v>0</v>
      </c>
    </row>
    <row r="126" spans="1:6" x14ac:dyDescent="0.25">
      <c r="A126" s="253"/>
      <c r="B126" s="248" t="s">
        <v>31</v>
      </c>
      <c r="C126" s="229">
        <v>42</v>
      </c>
      <c r="D126" s="244" t="s">
        <v>30</v>
      </c>
      <c r="E126" s="176"/>
      <c r="F126" s="159">
        <f>C126*E126</f>
        <v>0</v>
      </c>
    </row>
    <row r="127" spans="1:6" x14ac:dyDescent="0.25">
      <c r="A127" s="241"/>
      <c r="B127" s="248"/>
      <c r="C127" s="229"/>
      <c r="D127" s="244"/>
      <c r="E127" s="176"/>
      <c r="F127" s="159"/>
    </row>
    <row r="128" spans="1:6" x14ac:dyDescent="0.25">
      <c r="A128" s="241" t="s">
        <v>11</v>
      </c>
      <c r="B128" s="251" t="s">
        <v>33</v>
      </c>
      <c r="C128" s="229"/>
      <c r="D128" s="244" t="s">
        <v>34</v>
      </c>
      <c r="E128" s="176"/>
      <c r="F128" s="159"/>
    </row>
    <row r="129" spans="1:8" x14ac:dyDescent="0.25">
      <c r="A129" s="253"/>
      <c r="B129" s="248" t="s">
        <v>35</v>
      </c>
      <c r="C129" s="229">
        <v>54</v>
      </c>
      <c r="D129" s="244" t="s">
        <v>9</v>
      </c>
      <c r="E129" s="176"/>
      <c r="F129" s="159">
        <f>C129*E129</f>
        <v>0</v>
      </c>
      <c r="H129" s="457"/>
    </row>
    <row r="130" spans="1:8" x14ac:dyDescent="0.25">
      <c r="A130" s="253"/>
      <c r="B130" s="248" t="s">
        <v>31</v>
      </c>
      <c r="C130" s="229">
        <v>18</v>
      </c>
      <c r="D130" s="244" t="s">
        <v>9</v>
      </c>
      <c r="E130" s="176"/>
      <c r="F130" s="159">
        <f>C130*E130</f>
        <v>0</v>
      </c>
      <c r="H130" s="457"/>
    </row>
    <row r="131" spans="1:8" x14ac:dyDescent="0.25">
      <c r="A131" s="253"/>
      <c r="B131" s="248"/>
      <c r="C131" s="229"/>
      <c r="D131" s="244" t="s">
        <v>34</v>
      </c>
      <c r="E131" s="176"/>
      <c r="F131" s="159"/>
      <c r="H131" s="457"/>
    </row>
    <row r="132" spans="1:8" x14ac:dyDescent="0.25">
      <c r="A132" s="241" t="s">
        <v>13</v>
      </c>
      <c r="B132" s="251" t="s">
        <v>36</v>
      </c>
      <c r="C132" s="229"/>
      <c r="D132" s="244" t="s">
        <v>34</v>
      </c>
      <c r="E132" s="176"/>
      <c r="F132" s="159"/>
      <c r="H132" s="457"/>
    </row>
    <row r="133" spans="1:8" x14ac:dyDescent="0.25">
      <c r="A133" s="253"/>
      <c r="B133" s="248" t="s">
        <v>37</v>
      </c>
      <c r="C133" s="229">
        <v>21</v>
      </c>
      <c r="D133" s="244" t="s">
        <v>9</v>
      </c>
      <c r="E133" s="176"/>
      <c r="F133" s="159">
        <f>C133*E133</f>
        <v>0</v>
      </c>
      <c r="H133" s="457"/>
    </row>
    <row r="134" spans="1:8" x14ac:dyDescent="0.25">
      <c r="A134" s="253"/>
      <c r="B134" s="248" t="s">
        <v>31</v>
      </c>
      <c r="C134" s="229">
        <v>8</v>
      </c>
      <c r="D134" s="244" t="s">
        <v>9</v>
      </c>
      <c r="E134" s="176"/>
      <c r="F134" s="159">
        <f>C134*E134</f>
        <v>0</v>
      </c>
      <c r="H134" s="457"/>
    </row>
    <row r="135" spans="1:8" x14ac:dyDescent="0.25">
      <c r="A135" s="253"/>
      <c r="B135" s="248"/>
      <c r="C135" s="229"/>
      <c r="D135" s="244"/>
      <c r="E135" s="176"/>
      <c r="F135" s="159"/>
      <c r="H135" s="457"/>
    </row>
    <row r="136" spans="1:8" x14ac:dyDescent="0.25">
      <c r="A136" s="253" t="s">
        <v>15</v>
      </c>
      <c r="B136" s="236" t="s">
        <v>38</v>
      </c>
      <c r="C136" s="229"/>
      <c r="D136" s="240"/>
      <c r="E136" s="173"/>
      <c r="F136" s="159"/>
      <c r="H136" s="457"/>
    </row>
    <row r="137" spans="1:8" x14ac:dyDescent="0.25">
      <c r="A137" s="253"/>
      <c r="B137" s="242" t="s">
        <v>39</v>
      </c>
      <c r="C137" s="243">
        <v>14</v>
      </c>
      <c r="D137" s="244" t="s">
        <v>9</v>
      </c>
      <c r="E137" s="176"/>
      <c r="F137" s="159">
        <f>C137*E137</f>
        <v>0</v>
      </c>
      <c r="H137" s="175"/>
    </row>
    <row r="138" spans="1:8" x14ac:dyDescent="0.25">
      <c r="A138" s="253"/>
      <c r="B138" s="242" t="s">
        <v>40</v>
      </c>
      <c r="C138" s="243">
        <v>6</v>
      </c>
      <c r="D138" s="244" t="s">
        <v>9</v>
      </c>
      <c r="E138" s="176"/>
      <c r="F138" s="159">
        <f>C138*E138</f>
        <v>0</v>
      </c>
      <c r="H138" s="175"/>
    </row>
    <row r="139" spans="1:8" x14ac:dyDescent="0.25">
      <c r="A139" s="253"/>
      <c r="B139" s="242"/>
      <c r="C139" s="243"/>
      <c r="D139" s="244"/>
      <c r="E139" s="176"/>
      <c r="F139" s="159"/>
      <c r="H139" s="175"/>
    </row>
    <row r="140" spans="1:8" x14ac:dyDescent="0.25">
      <c r="A140" s="253" t="s">
        <v>17</v>
      </c>
      <c r="B140" s="236" t="s">
        <v>43</v>
      </c>
      <c r="C140" s="516"/>
      <c r="D140" s="240" t="s">
        <v>34</v>
      </c>
      <c r="E140" s="176"/>
      <c r="F140" s="159"/>
      <c r="H140" s="187"/>
    </row>
    <row r="141" spans="1:8" x14ac:dyDescent="0.25">
      <c r="A141" s="253"/>
      <c r="B141" s="242" t="s">
        <v>44</v>
      </c>
      <c r="C141" s="243">
        <v>38</v>
      </c>
      <c r="D141" s="244" t="s">
        <v>9</v>
      </c>
      <c r="E141" s="176"/>
      <c r="F141" s="159">
        <f>C141*E141</f>
        <v>0</v>
      </c>
      <c r="H141" s="175"/>
    </row>
    <row r="142" spans="1:8" x14ac:dyDescent="0.25">
      <c r="A142" s="253"/>
      <c r="B142" s="242" t="s">
        <v>31</v>
      </c>
      <c r="C142" s="243">
        <v>6</v>
      </c>
      <c r="D142" s="244" t="s">
        <v>9</v>
      </c>
      <c r="E142" s="462"/>
      <c r="F142" s="159">
        <f>C142*E142</f>
        <v>0</v>
      </c>
      <c r="H142" s="175"/>
    </row>
    <row r="143" spans="1:8" x14ac:dyDescent="0.25">
      <c r="A143" s="253"/>
      <c r="B143" s="242"/>
      <c r="C143" s="243"/>
      <c r="D143" s="244"/>
      <c r="E143" s="462"/>
      <c r="F143" s="159"/>
      <c r="H143" s="175"/>
    </row>
    <row r="144" spans="1:8" x14ac:dyDescent="0.25">
      <c r="A144" s="243" t="s">
        <v>18</v>
      </c>
      <c r="B144" s="246" t="s">
        <v>47</v>
      </c>
      <c r="C144" s="516"/>
      <c r="D144" s="243" t="s">
        <v>34</v>
      </c>
      <c r="E144" s="176"/>
      <c r="F144" s="159"/>
      <c r="H144" s="187"/>
    </row>
    <row r="145" spans="1:8" x14ac:dyDescent="0.25">
      <c r="A145" s="243"/>
      <c r="B145" s="242" t="s">
        <v>48</v>
      </c>
      <c r="C145" s="243">
        <v>76</v>
      </c>
      <c r="D145" s="243" t="s">
        <v>9</v>
      </c>
      <c r="E145" s="176"/>
      <c r="F145" s="159">
        <f>C145*E145</f>
        <v>0</v>
      </c>
      <c r="H145" s="175"/>
    </row>
    <row r="146" spans="1:8" x14ac:dyDescent="0.25">
      <c r="A146" s="243"/>
      <c r="B146" s="242" t="s">
        <v>49</v>
      </c>
      <c r="C146" s="243">
        <v>11</v>
      </c>
      <c r="D146" s="243" t="s">
        <v>9</v>
      </c>
      <c r="E146" s="176"/>
      <c r="F146" s="159">
        <f>C146*E146</f>
        <v>0</v>
      </c>
      <c r="H146" s="175"/>
    </row>
    <row r="147" spans="1:8" x14ac:dyDescent="0.25">
      <c r="A147" s="243"/>
      <c r="B147" s="242"/>
      <c r="C147" s="243"/>
      <c r="D147" s="244"/>
      <c r="E147" s="176"/>
      <c r="F147" s="159"/>
      <c r="H147" s="175"/>
    </row>
    <row r="148" spans="1:8" x14ac:dyDescent="0.25">
      <c r="A148" s="243" t="s">
        <v>19</v>
      </c>
      <c r="B148" s="246" t="s">
        <v>197</v>
      </c>
      <c r="C148" s="516"/>
      <c r="D148" s="243" t="s">
        <v>34</v>
      </c>
      <c r="E148" s="176"/>
      <c r="F148" s="159"/>
      <c r="H148" s="187"/>
    </row>
    <row r="149" spans="1:8" x14ac:dyDescent="0.25">
      <c r="A149" s="243"/>
      <c r="B149" s="242" t="s">
        <v>198</v>
      </c>
      <c r="C149" s="243">
        <v>18</v>
      </c>
      <c r="D149" s="243" t="s">
        <v>9</v>
      </c>
      <c r="E149" s="176"/>
      <c r="F149" s="159">
        <f>C149*E149</f>
        <v>0</v>
      </c>
      <c r="H149" s="175"/>
    </row>
    <row r="150" spans="1:8" x14ac:dyDescent="0.25">
      <c r="A150" s="243"/>
      <c r="B150" s="242"/>
      <c r="C150" s="243"/>
      <c r="D150" s="244"/>
      <c r="E150" s="176"/>
      <c r="F150" s="159"/>
      <c r="H150" s="175"/>
    </row>
    <row r="151" spans="1:8" x14ac:dyDescent="0.25">
      <c r="A151" s="243" t="s">
        <v>20</v>
      </c>
      <c r="B151" s="246" t="s">
        <v>51</v>
      </c>
      <c r="C151" s="516"/>
      <c r="D151" s="243" t="s">
        <v>34</v>
      </c>
      <c r="E151" s="176"/>
      <c r="F151" s="159"/>
      <c r="H151" s="187"/>
    </row>
    <row r="152" spans="1:8" x14ac:dyDescent="0.25">
      <c r="A152" s="243"/>
      <c r="B152" s="242" t="s">
        <v>52</v>
      </c>
      <c r="C152" s="243">
        <v>26</v>
      </c>
      <c r="D152" s="243" t="s">
        <v>9</v>
      </c>
      <c r="E152" s="176"/>
      <c r="F152" s="159">
        <f>C152*E152</f>
        <v>0</v>
      </c>
      <c r="H152" s="175"/>
    </row>
    <row r="153" spans="1:8" x14ac:dyDescent="0.25">
      <c r="A153" s="243"/>
      <c r="B153" s="242" t="s">
        <v>49</v>
      </c>
      <c r="C153" s="243">
        <v>5</v>
      </c>
      <c r="D153" s="243" t="s">
        <v>9</v>
      </c>
      <c r="E153" s="176"/>
      <c r="F153" s="159">
        <f>C153*E153</f>
        <v>0</v>
      </c>
      <c r="H153" s="175"/>
    </row>
    <row r="154" spans="1:8" x14ac:dyDescent="0.25">
      <c r="A154" s="243"/>
      <c r="B154" s="242"/>
      <c r="C154" s="243"/>
      <c r="D154" s="244"/>
      <c r="E154" s="462"/>
      <c r="F154" s="159"/>
      <c r="H154" s="175"/>
    </row>
    <row r="155" spans="1:8" x14ac:dyDescent="0.25">
      <c r="A155" s="253" t="s">
        <v>7</v>
      </c>
      <c r="B155" s="236" t="s">
        <v>53</v>
      </c>
      <c r="C155" s="516"/>
      <c r="D155" s="240" t="s">
        <v>34</v>
      </c>
      <c r="E155" s="173"/>
      <c r="F155" s="159"/>
      <c r="H155" s="187"/>
    </row>
    <row r="156" spans="1:8" x14ac:dyDescent="0.25">
      <c r="A156" s="253"/>
      <c r="B156" s="261" t="s">
        <v>54</v>
      </c>
      <c r="C156" s="516">
        <v>13</v>
      </c>
      <c r="D156" s="244" t="s">
        <v>9</v>
      </c>
      <c r="E156" s="462"/>
      <c r="F156" s="159">
        <f>C156*E156</f>
        <v>0</v>
      </c>
      <c r="H156" s="187"/>
    </row>
    <row r="157" spans="1:8" x14ac:dyDescent="0.25">
      <c r="A157" s="253"/>
      <c r="B157" s="242" t="s">
        <v>55</v>
      </c>
      <c r="C157" s="516">
        <v>2</v>
      </c>
      <c r="D157" s="244" t="s">
        <v>9</v>
      </c>
      <c r="E157" s="462"/>
      <c r="F157" s="159">
        <f>C157*E157</f>
        <v>0</v>
      </c>
      <c r="H157" s="187"/>
    </row>
    <row r="158" spans="1:8" x14ac:dyDescent="0.25">
      <c r="A158" s="253"/>
      <c r="B158" s="242"/>
      <c r="C158" s="243"/>
      <c r="D158" s="244"/>
      <c r="E158" s="462"/>
      <c r="F158" s="159"/>
      <c r="H158" s="175"/>
    </row>
    <row r="159" spans="1:8" x14ac:dyDescent="0.25">
      <c r="A159" s="517" t="s">
        <v>21</v>
      </c>
      <c r="B159" s="518" t="s">
        <v>94</v>
      </c>
      <c r="C159" s="519"/>
      <c r="D159" s="519"/>
      <c r="E159" s="470"/>
      <c r="F159" s="589"/>
      <c r="H159" s="469"/>
    </row>
    <row r="160" spans="1:8" x14ac:dyDescent="0.25">
      <c r="A160" s="517"/>
      <c r="B160" s="520" t="s">
        <v>232</v>
      </c>
      <c r="C160" s="519">
        <v>1</v>
      </c>
      <c r="D160" s="519" t="s">
        <v>81</v>
      </c>
      <c r="E160" s="470"/>
      <c r="F160" s="589">
        <f>E160*$C160</f>
        <v>0</v>
      </c>
      <c r="H160" s="469"/>
    </row>
    <row r="161" spans="1:8" x14ac:dyDescent="0.25">
      <c r="A161" s="253"/>
      <c r="B161" s="265"/>
      <c r="C161" s="237"/>
      <c r="D161" s="237"/>
      <c r="E161" s="462"/>
      <c r="F161" s="159"/>
      <c r="H161" s="172"/>
    </row>
    <row r="162" spans="1:8" x14ac:dyDescent="0.25">
      <c r="A162" s="253" t="s">
        <v>84</v>
      </c>
      <c r="B162" s="236" t="s">
        <v>57</v>
      </c>
      <c r="C162" s="239"/>
      <c r="D162" s="240"/>
      <c r="E162" s="173"/>
      <c r="F162" s="159"/>
      <c r="H162" s="172"/>
    </row>
    <row r="163" spans="1:8" ht="30" x14ac:dyDescent="0.25">
      <c r="A163" s="253"/>
      <c r="B163" s="242" t="s">
        <v>58</v>
      </c>
      <c r="C163" s="243">
        <v>13</v>
      </c>
      <c r="D163" s="244" t="s">
        <v>9</v>
      </c>
      <c r="E163" s="462"/>
      <c r="F163" s="159">
        <f>C163*E163</f>
        <v>0</v>
      </c>
      <c r="H163" s="175"/>
    </row>
    <row r="164" spans="1:8" x14ac:dyDescent="0.25">
      <c r="A164" s="253"/>
      <c r="B164" s="265"/>
      <c r="C164" s="237"/>
      <c r="D164" s="237"/>
      <c r="E164" s="462"/>
      <c r="F164" s="159"/>
      <c r="H164" s="172"/>
    </row>
    <row r="165" spans="1:8" x14ac:dyDescent="0.25">
      <c r="A165" s="280" t="s">
        <v>96</v>
      </c>
      <c r="B165" s="289" t="s">
        <v>142</v>
      </c>
      <c r="C165" s="287"/>
      <c r="D165" s="288"/>
      <c r="E165" s="190"/>
      <c r="F165" s="398"/>
      <c r="H165" s="471"/>
    </row>
    <row r="166" spans="1:8" ht="30" x14ac:dyDescent="0.25">
      <c r="A166" s="280"/>
      <c r="B166" s="286" t="s">
        <v>143</v>
      </c>
      <c r="C166" s="287" t="s">
        <v>140</v>
      </c>
      <c r="D166" s="288" t="s">
        <v>144</v>
      </c>
      <c r="E166" s="190"/>
      <c r="F166" s="398">
        <f>E166</f>
        <v>0</v>
      </c>
      <c r="H166" s="471"/>
    </row>
    <row r="167" spans="1:8" x14ac:dyDescent="0.25">
      <c r="A167" s="280"/>
      <c r="B167" s="286"/>
      <c r="C167" s="287"/>
      <c r="D167" s="288"/>
      <c r="E167" s="190"/>
      <c r="F167" s="398"/>
      <c r="H167" s="472"/>
    </row>
    <row r="168" spans="1:8" x14ac:dyDescent="0.25">
      <c r="A168" s="253"/>
      <c r="B168" s="242"/>
      <c r="C168" s="243"/>
      <c r="D168" s="244"/>
      <c r="E168" s="462"/>
      <c r="F168" s="159"/>
    </row>
    <row r="169" spans="1:8" x14ac:dyDescent="0.25">
      <c r="A169" s="290"/>
      <c r="B169" s="291"/>
      <c r="C169" s="521"/>
      <c r="D169" s="522"/>
      <c r="E169" s="473"/>
      <c r="F169" s="590"/>
    </row>
    <row r="170" spans="1:8" x14ac:dyDescent="0.25">
      <c r="A170" s="294"/>
      <c r="B170" s="295"/>
      <c r="C170" s="523"/>
      <c r="D170" s="523"/>
      <c r="E170" s="474"/>
      <c r="F170" s="591"/>
    </row>
    <row r="171" spans="1:8" x14ac:dyDescent="0.25">
      <c r="A171" s="297"/>
      <c r="B171" s="524" t="s">
        <v>202</v>
      </c>
      <c r="C171" s="525"/>
      <c r="D171" s="525"/>
      <c r="E171" s="475"/>
      <c r="F171" s="592">
        <f>SUM(F123:F170)</f>
        <v>0</v>
      </c>
    </row>
    <row r="172" spans="1:8" x14ac:dyDescent="0.25">
      <c r="A172" s="300"/>
      <c r="B172" s="301"/>
      <c r="C172" s="300"/>
      <c r="D172" s="300"/>
      <c r="E172" s="476"/>
      <c r="F172" s="593"/>
    </row>
    <row r="173" spans="1:8" x14ac:dyDescent="0.25">
      <c r="A173" s="227" t="s">
        <v>295</v>
      </c>
      <c r="B173" s="304"/>
      <c r="C173" s="526"/>
      <c r="D173" s="527"/>
      <c r="E173" s="478"/>
      <c r="F173" s="594"/>
    </row>
    <row r="174" spans="1:8" x14ac:dyDescent="0.25">
      <c r="A174" s="1015" t="s">
        <v>0</v>
      </c>
      <c r="B174" s="1017" t="s">
        <v>1</v>
      </c>
      <c r="C174" s="1019" t="s">
        <v>4</v>
      </c>
      <c r="D174" s="1036" t="s">
        <v>5</v>
      </c>
      <c r="E174" s="167" t="s">
        <v>2</v>
      </c>
      <c r="F174" s="157" t="s">
        <v>6</v>
      </c>
    </row>
    <row r="175" spans="1:8" x14ac:dyDescent="0.25">
      <c r="A175" s="1016"/>
      <c r="B175" s="1018"/>
      <c r="C175" s="1020"/>
      <c r="D175" s="1037"/>
      <c r="E175" s="168" t="s">
        <v>3</v>
      </c>
      <c r="F175" s="158" t="s">
        <v>3</v>
      </c>
    </row>
    <row r="176" spans="1:8" x14ac:dyDescent="0.25">
      <c r="A176" s="231"/>
      <c r="B176" s="232"/>
      <c r="C176" s="500"/>
      <c r="D176" s="501"/>
      <c r="E176" s="461"/>
      <c r="F176" s="583"/>
    </row>
    <row r="177" spans="1:8" x14ac:dyDescent="0.25">
      <c r="A177" s="307" t="s">
        <v>59</v>
      </c>
      <c r="B177" s="251" t="s">
        <v>188</v>
      </c>
      <c r="C177" s="505"/>
      <c r="D177" s="244"/>
      <c r="E177" s="176"/>
      <c r="F177" s="389"/>
    </row>
    <row r="178" spans="1:8" ht="90" x14ac:dyDescent="0.25">
      <c r="A178" s="241"/>
      <c r="B178" s="263" t="s">
        <v>61</v>
      </c>
      <c r="C178" s="505"/>
      <c r="D178" s="244"/>
      <c r="E178" s="176"/>
      <c r="F178" s="389"/>
    </row>
    <row r="179" spans="1:8" x14ac:dyDescent="0.25">
      <c r="A179" s="253" t="s">
        <v>8</v>
      </c>
      <c r="B179" s="236" t="s">
        <v>62</v>
      </c>
      <c r="C179" s="239"/>
      <c r="D179" s="240"/>
      <c r="E179" s="173"/>
      <c r="F179" s="388"/>
      <c r="H179" s="175"/>
    </row>
    <row r="180" spans="1:8" x14ac:dyDescent="0.25">
      <c r="A180" s="253"/>
      <c r="B180" s="242" t="s">
        <v>63</v>
      </c>
      <c r="C180" s="243">
        <v>25</v>
      </c>
      <c r="D180" s="244" t="s">
        <v>30</v>
      </c>
      <c r="E180" s="176"/>
      <c r="F180" s="159">
        <f>C180*E180</f>
        <v>0</v>
      </c>
      <c r="H180" s="175"/>
    </row>
    <row r="181" spans="1:8" x14ac:dyDescent="0.25">
      <c r="A181" s="253"/>
      <c r="B181" s="242" t="s">
        <v>64</v>
      </c>
      <c r="C181" s="243">
        <v>13</v>
      </c>
      <c r="D181" s="244" t="s">
        <v>30</v>
      </c>
      <c r="E181" s="176"/>
      <c r="F181" s="159">
        <f>C181*E181</f>
        <v>0</v>
      </c>
      <c r="H181" s="175"/>
    </row>
    <row r="182" spans="1:8" x14ac:dyDescent="0.25">
      <c r="A182" s="253"/>
      <c r="B182" s="242" t="s">
        <v>199</v>
      </c>
      <c r="C182" s="243">
        <v>23</v>
      </c>
      <c r="D182" s="244" t="s">
        <v>30</v>
      </c>
      <c r="E182" s="176"/>
      <c r="F182" s="159">
        <f>C182*E182</f>
        <v>0</v>
      </c>
      <c r="H182" s="175"/>
    </row>
    <row r="183" spans="1:8" x14ac:dyDescent="0.25">
      <c r="A183" s="241"/>
      <c r="B183" s="242"/>
      <c r="C183" s="243"/>
      <c r="D183" s="244"/>
      <c r="E183" s="176"/>
      <c r="F183" s="389"/>
      <c r="H183" s="172"/>
    </row>
    <row r="184" spans="1:8" x14ac:dyDescent="0.25">
      <c r="A184" s="253" t="s">
        <v>11</v>
      </c>
      <c r="B184" s="236" t="s">
        <v>65</v>
      </c>
      <c r="C184" s="239"/>
      <c r="D184" s="240"/>
      <c r="E184" s="173"/>
      <c r="F184" s="389"/>
      <c r="H184" s="175"/>
    </row>
    <row r="185" spans="1:8" x14ac:dyDescent="0.25">
      <c r="A185" s="253"/>
      <c r="B185" s="242" t="s">
        <v>66</v>
      </c>
      <c r="C185" s="243">
        <v>3</v>
      </c>
      <c r="D185" s="244" t="s">
        <v>9</v>
      </c>
      <c r="E185" s="176"/>
      <c r="F185" s="159">
        <f>C185*E185</f>
        <v>0</v>
      </c>
      <c r="H185" s="175"/>
    </row>
    <row r="186" spans="1:8" x14ac:dyDescent="0.25">
      <c r="A186" s="253"/>
      <c r="B186" s="242" t="s">
        <v>64</v>
      </c>
      <c r="C186" s="243">
        <v>4</v>
      </c>
      <c r="D186" s="244" t="s">
        <v>30</v>
      </c>
      <c r="E186" s="176"/>
      <c r="F186" s="159">
        <f>C186*E186</f>
        <v>0</v>
      </c>
      <c r="H186" s="175"/>
    </row>
    <row r="187" spans="1:8" x14ac:dyDescent="0.25">
      <c r="A187" s="253"/>
      <c r="B187" s="242" t="s">
        <v>104</v>
      </c>
      <c r="C187" s="243">
        <v>13</v>
      </c>
      <c r="D187" s="244" t="s">
        <v>9</v>
      </c>
      <c r="E187" s="176"/>
      <c r="F187" s="159">
        <f>C187*E187</f>
        <v>0</v>
      </c>
      <c r="H187" s="175"/>
    </row>
    <row r="188" spans="1:8" x14ac:dyDescent="0.25">
      <c r="A188" s="253"/>
      <c r="B188" s="242"/>
      <c r="C188" s="243"/>
      <c r="D188" s="244"/>
      <c r="E188" s="176"/>
      <c r="F188" s="389"/>
      <c r="H188" s="175"/>
    </row>
    <row r="189" spans="1:8" x14ac:dyDescent="0.25">
      <c r="A189" s="241" t="s">
        <v>13</v>
      </c>
      <c r="B189" s="246" t="s">
        <v>36</v>
      </c>
      <c r="C189" s="243"/>
      <c r="D189" s="244"/>
      <c r="E189" s="176"/>
      <c r="F189" s="389"/>
      <c r="H189" s="175"/>
    </row>
    <row r="190" spans="1:8" x14ac:dyDescent="0.25">
      <c r="A190" s="253"/>
      <c r="B190" s="242" t="s">
        <v>67</v>
      </c>
      <c r="C190" s="243">
        <v>6</v>
      </c>
      <c r="D190" s="244" t="s">
        <v>9</v>
      </c>
      <c r="E190" s="176"/>
      <c r="F190" s="159">
        <f>C190*E190</f>
        <v>0</v>
      </c>
      <c r="H190" s="175"/>
    </row>
    <row r="191" spans="1:8" x14ac:dyDescent="0.25">
      <c r="A191" s="253"/>
      <c r="B191" s="242" t="s">
        <v>64</v>
      </c>
      <c r="C191" s="243">
        <v>4</v>
      </c>
      <c r="D191" s="244" t="s">
        <v>30</v>
      </c>
      <c r="E191" s="176"/>
      <c r="F191" s="159">
        <f>C191*E191</f>
        <v>0</v>
      </c>
      <c r="H191" s="175"/>
    </row>
    <row r="192" spans="1:8" x14ac:dyDescent="0.25">
      <c r="A192" s="253"/>
      <c r="B192" s="242" t="s">
        <v>116</v>
      </c>
      <c r="C192" s="243">
        <v>8</v>
      </c>
      <c r="D192" s="244" t="s">
        <v>9</v>
      </c>
      <c r="E192" s="176"/>
      <c r="F192" s="159">
        <f>C192*E192</f>
        <v>0</v>
      </c>
      <c r="H192" s="175"/>
    </row>
    <row r="193" spans="1:8" x14ac:dyDescent="0.25">
      <c r="A193" s="253"/>
      <c r="B193" s="242"/>
      <c r="C193" s="243"/>
      <c r="D193" s="244"/>
      <c r="E193" s="176"/>
      <c r="F193" s="389"/>
      <c r="H193" s="175"/>
    </row>
    <row r="194" spans="1:8" x14ac:dyDescent="0.25">
      <c r="A194" s="241" t="s">
        <v>15</v>
      </c>
      <c r="B194" s="246" t="s">
        <v>69</v>
      </c>
      <c r="C194" s="243"/>
      <c r="D194" s="244"/>
      <c r="E194" s="176"/>
      <c r="F194" s="389"/>
      <c r="H194" s="175"/>
    </row>
    <row r="195" spans="1:8" x14ac:dyDescent="0.25">
      <c r="A195" s="253"/>
      <c r="B195" s="242" t="s">
        <v>70</v>
      </c>
      <c r="C195" s="243">
        <v>4</v>
      </c>
      <c r="D195" s="244" t="s">
        <v>9</v>
      </c>
      <c r="E195" s="176"/>
      <c r="F195" s="159">
        <f>C195*E195</f>
        <v>0</v>
      </c>
      <c r="H195" s="175"/>
    </row>
    <row r="196" spans="1:8" x14ac:dyDescent="0.25">
      <c r="A196" s="253"/>
      <c r="B196" s="242" t="s">
        <v>71</v>
      </c>
      <c r="C196" s="243">
        <v>4</v>
      </c>
      <c r="D196" s="244" t="s">
        <v>9</v>
      </c>
      <c r="E196" s="176"/>
      <c r="F196" s="159">
        <f>C196*E196</f>
        <v>0</v>
      </c>
      <c r="H196" s="175"/>
    </row>
    <row r="197" spans="1:8" x14ac:dyDescent="0.25">
      <c r="A197" s="253"/>
      <c r="B197" s="242"/>
      <c r="C197" s="243"/>
      <c r="D197" s="244"/>
      <c r="E197" s="176"/>
      <c r="F197" s="389"/>
      <c r="H197" s="175"/>
    </row>
    <row r="198" spans="1:8" x14ac:dyDescent="0.25">
      <c r="A198" s="241" t="s">
        <v>17</v>
      </c>
      <c r="B198" s="246" t="s">
        <v>72</v>
      </c>
      <c r="C198" s="243"/>
      <c r="D198" s="244"/>
      <c r="E198" s="176"/>
      <c r="F198" s="389"/>
      <c r="H198" s="175"/>
    </row>
    <row r="199" spans="1:8" x14ac:dyDescent="0.25">
      <c r="A199" s="253"/>
      <c r="B199" s="242" t="s">
        <v>73</v>
      </c>
      <c r="C199" s="243">
        <v>3</v>
      </c>
      <c r="D199" s="244" t="s">
        <v>9</v>
      </c>
      <c r="E199" s="176"/>
      <c r="F199" s="159">
        <f>C199*E199</f>
        <v>0</v>
      </c>
      <c r="H199" s="175"/>
    </row>
    <row r="200" spans="1:8" x14ac:dyDescent="0.25">
      <c r="A200" s="253"/>
      <c r="B200" s="242" t="s">
        <v>74</v>
      </c>
      <c r="C200" s="243">
        <v>7</v>
      </c>
      <c r="D200" s="244" t="s">
        <v>9</v>
      </c>
      <c r="E200" s="176"/>
      <c r="F200" s="159">
        <f>C200*E200</f>
        <v>0</v>
      </c>
      <c r="H200" s="175"/>
    </row>
    <row r="201" spans="1:8" x14ac:dyDescent="0.25">
      <c r="A201" s="241"/>
      <c r="B201" s="242"/>
      <c r="C201" s="243"/>
      <c r="D201" s="244"/>
      <c r="E201" s="176"/>
      <c r="F201" s="389"/>
      <c r="H201" s="175"/>
    </row>
    <row r="202" spans="1:8" x14ac:dyDescent="0.25">
      <c r="A202" s="241" t="s">
        <v>18</v>
      </c>
      <c r="B202" s="242" t="s">
        <v>103</v>
      </c>
      <c r="C202" s="243">
        <v>5</v>
      </c>
      <c r="D202" s="244" t="s">
        <v>9</v>
      </c>
      <c r="E202" s="176"/>
      <c r="F202" s="159">
        <f>C202*E202</f>
        <v>0</v>
      </c>
      <c r="H202" s="175"/>
    </row>
    <row r="203" spans="1:8" x14ac:dyDescent="0.25">
      <c r="A203" s="241"/>
      <c r="B203" s="242"/>
      <c r="C203" s="243"/>
      <c r="D203" s="244"/>
      <c r="E203" s="176"/>
      <c r="F203" s="389"/>
      <c r="H203" s="175"/>
    </row>
    <row r="204" spans="1:8" x14ac:dyDescent="0.25">
      <c r="A204" s="253"/>
      <c r="B204" s="242"/>
      <c r="C204" s="243"/>
      <c r="D204" s="244"/>
      <c r="E204" s="176"/>
      <c r="F204" s="159"/>
      <c r="H204" s="175"/>
    </row>
    <row r="205" spans="1:8" x14ac:dyDescent="0.25">
      <c r="A205" s="253"/>
      <c r="B205" s="242"/>
      <c r="C205" s="243"/>
      <c r="D205" s="244"/>
      <c r="E205" s="176"/>
      <c r="F205" s="389"/>
      <c r="H205" s="175"/>
    </row>
    <row r="206" spans="1:8" x14ac:dyDescent="0.25">
      <c r="A206" s="241"/>
      <c r="B206" s="242"/>
      <c r="C206" s="243"/>
      <c r="D206" s="244"/>
      <c r="E206" s="176"/>
      <c r="F206" s="589"/>
    </row>
    <row r="207" spans="1:8" x14ac:dyDescent="0.25">
      <c r="A207" s="235"/>
      <c r="B207" s="261"/>
      <c r="C207" s="503"/>
      <c r="D207" s="244"/>
      <c r="E207" s="465"/>
      <c r="F207" s="389"/>
    </row>
    <row r="208" spans="1:8" x14ac:dyDescent="0.25">
      <c r="A208" s="235"/>
      <c r="B208" s="261"/>
      <c r="C208" s="503"/>
      <c r="D208" s="244"/>
      <c r="E208" s="465"/>
      <c r="F208" s="389"/>
    </row>
    <row r="209" spans="1:6" x14ac:dyDescent="0.25">
      <c r="A209" s="235"/>
      <c r="B209" s="261"/>
      <c r="C209" s="503"/>
      <c r="D209" s="244"/>
      <c r="E209" s="465"/>
      <c r="F209" s="389"/>
    </row>
    <row r="210" spans="1:6" x14ac:dyDescent="0.25">
      <c r="A210" s="235"/>
      <c r="B210" s="261"/>
      <c r="C210" s="503"/>
      <c r="D210" s="244"/>
      <c r="E210" s="465"/>
      <c r="F210" s="389"/>
    </row>
    <row r="211" spans="1:6" x14ac:dyDescent="0.25">
      <c r="A211" s="235"/>
      <c r="B211" s="261"/>
      <c r="C211" s="503"/>
      <c r="D211" s="244"/>
      <c r="E211" s="465"/>
      <c r="F211" s="389"/>
    </row>
    <row r="212" spans="1:6" x14ac:dyDescent="0.25">
      <c r="A212" s="235"/>
      <c r="B212" s="261"/>
      <c r="C212" s="503"/>
      <c r="D212" s="244"/>
      <c r="E212" s="465"/>
      <c r="F212" s="389"/>
    </row>
    <row r="213" spans="1:6" x14ac:dyDescent="0.25">
      <c r="A213" s="235"/>
      <c r="B213" s="261"/>
      <c r="C213" s="503"/>
      <c r="D213" s="244"/>
      <c r="E213" s="465"/>
      <c r="F213" s="389"/>
    </row>
    <row r="214" spans="1:6" x14ac:dyDescent="0.25">
      <c r="A214" s="235"/>
      <c r="B214" s="261"/>
      <c r="C214" s="503"/>
      <c r="D214" s="244"/>
      <c r="E214" s="465"/>
      <c r="F214" s="389"/>
    </row>
    <row r="215" spans="1:6" x14ac:dyDescent="0.25">
      <c r="A215" s="235"/>
      <c r="B215" s="261"/>
      <c r="C215" s="503"/>
      <c r="D215" s="244"/>
      <c r="E215" s="465"/>
      <c r="F215" s="389"/>
    </row>
    <row r="216" spans="1:6" x14ac:dyDescent="0.25">
      <c r="A216" s="235"/>
      <c r="B216" s="261"/>
      <c r="C216" s="503"/>
      <c r="D216" s="244"/>
      <c r="E216" s="465"/>
      <c r="F216" s="389"/>
    </row>
    <row r="217" spans="1:6" x14ac:dyDescent="0.25">
      <c r="A217" s="235"/>
      <c r="B217" s="261"/>
      <c r="C217" s="503"/>
      <c r="D217" s="244"/>
      <c r="E217" s="465"/>
      <c r="F217" s="389"/>
    </row>
    <row r="218" spans="1:6" x14ac:dyDescent="0.25">
      <c r="A218" s="235"/>
      <c r="B218" s="261"/>
      <c r="C218" s="503"/>
      <c r="D218" s="244"/>
      <c r="E218" s="465"/>
      <c r="F218" s="389"/>
    </row>
    <row r="219" spans="1:6" x14ac:dyDescent="0.25">
      <c r="A219" s="235"/>
      <c r="B219" s="261"/>
      <c r="C219" s="503"/>
      <c r="D219" s="244"/>
      <c r="E219" s="465"/>
      <c r="F219" s="389"/>
    </row>
    <row r="220" spans="1:6" x14ac:dyDescent="0.25">
      <c r="A220" s="235"/>
      <c r="B220" s="261"/>
      <c r="C220" s="503"/>
      <c r="D220" s="244"/>
      <c r="E220" s="465"/>
      <c r="F220" s="389"/>
    </row>
    <row r="221" spans="1:6" x14ac:dyDescent="0.25">
      <c r="A221" s="235"/>
      <c r="B221" s="261"/>
      <c r="C221" s="503"/>
      <c r="D221" s="244"/>
      <c r="E221" s="465"/>
      <c r="F221" s="389"/>
    </row>
    <row r="222" spans="1:6" x14ac:dyDescent="0.25">
      <c r="A222" s="235"/>
      <c r="B222" s="261"/>
      <c r="C222" s="503"/>
      <c r="D222" s="244"/>
      <c r="E222" s="465"/>
      <c r="F222" s="389"/>
    </row>
    <row r="223" spans="1:6" x14ac:dyDescent="0.25">
      <c r="A223" s="235"/>
      <c r="B223" s="261"/>
      <c r="C223" s="503"/>
      <c r="D223" s="244"/>
      <c r="E223" s="465"/>
      <c r="F223" s="389"/>
    </row>
    <row r="224" spans="1:6" x14ac:dyDescent="0.25">
      <c r="A224" s="235"/>
      <c r="B224" s="261"/>
      <c r="C224" s="503"/>
      <c r="D224" s="244"/>
      <c r="E224" s="465"/>
      <c r="F224" s="389"/>
    </row>
    <row r="225" spans="1:6" x14ac:dyDescent="0.25">
      <c r="A225" s="235"/>
      <c r="B225" s="261"/>
      <c r="C225" s="503"/>
      <c r="D225" s="244"/>
      <c r="E225" s="465"/>
      <c r="F225" s="389"/>
    </row>
    <row r="226" spans="1:6" x14ac:dyDescent="0.25">
      <c r="A226" s="235"/>
      <c r="B226" s="261"/>
      <c r="C226" s="503"/>
      <c r="D226" s="244"/>
      <c r="E226" s="465"/>
      <c r="F226" s="389"/>
    </row>
    <row r="227" spans="1:6" x14ac:dyDescent="0.25">
      <c r="A227" s="235"/>
      <c r="B227" s="261"/>
      <c r="C227" s="503"/>
      <c r="D227" s="244"/>
      <c r="E227" s="465"/>
      <c r="F227" s="389"/>
    </row>
    <row r="228" spans="1:6" x14ac:dyDescent="0.25">
      <c r="A228" s="241"/>
      <c r="B228" s="242"/>
      <c r="C228" s="243"/>
      <c r="D228" s="244"/>
      <c r="E228" s="176"/>
      <c r="F228" s="389"/>
    </row>
    <row r="229" spans="1:6" x14ac:dyDescent="0.25">
      <c r="A229" s="294"/>
      <c r="B229" s="312"/>
      <c r="C229" s="523"/>
      <c r="D229" s="523"/>
      <c r="E229" s="474"/>
      <c r="F229" s="591"/>
    </row>
    <row r="230" spans="1:6" x14ac:dyDescent="0.25">
      <c r="A230" s="297"/>
      <c r="B230" s="298" t="s">
        <v>22</v>
      </c>
      <c r="C230" s="525"/>
      <c r="D230" s="525"/>
      <c r="E230" s="475"/>
      <c r="F230" s="592">
        <f>SUM(F179:F229)</f>
        <v>0</v>
      </c>
    </row>
    <row r="231" spans="1:6" x14ac:dyDescent="0.25">
      <c r="A231" s="528"/>
      <c r="B231" s="529"/>
      <c r="C231" s="528"/>
      <c r="D231" s="528"/>
      <c r="E231" s="479"/>
      <c r="F231" s="595"/>
    </row>
    <row r="232" spans="1:6" x14ac:dyDescent="0.25">
      <c r="A232" s="227" t="s">
        <v>295</v>
      </c>
      <c r="B232" s="530"/>
      <c r="C232" s="531"/>
      <c r="D232" s="532"/>
      <c r="E232" s="480"/>
      <c r="F232" s="596"/>
    </row>
    <row r="233" spans="1:6" x14ac:dyDescent="0.25">
      <c r="A233" s="1028" t="s">
        <v>0</v>
      </c>
      <c r="B233" s="1030" t="s">
        <v>1</v>
      </c>
      <c r="C233" s="1032" t="s">
        <v>4</v>
      </c>
      <c r="D233" s="1034" t="s">
        <v>5</v>
      </c>
      <c r="E233" s="481" t="s">
        <v>2</v>
      </c>
      <c r="F233" s="597" t="s">
        <v>6</v>
      </c>
    </row>
    <row r="234" spans="1:6" x14ac:dyDescent="0.25">
      <c r="A234" s="1029"/>
      <c r="B234" s="1031"/>
      <c r="C234" s="1033"/>
      <c r="D234" s="1035"/>
      <c r="E234" s="482" t="s">
        <v>3</v>
      </c>
      <c r="F234" s="598" t="s">
        <v>3</v>
      </c>
    </row>
    <row r="235" spans="1:6" x14ac:dyDescent="0.25">
      <c r="A235" s="533"/>
      <c r="B235" s="534"/>
      <c r="C235" s="535"/>
      <c r="D235" s="536"/>
      <c r="E235" s="470"/>
      <c r="F235" s="599"/>
    </row>
    <row r="236" spans="1:6" x14ac:dyDescent="0.25">
      <c r="A236" s="235" t="s">
        <v>118</v>
      </c>
      <c r="B236" s="534" t="s">
        <v>125</v>
      </c>
      <c r="C236" s="537"/>
      <c r="D236" s="538"/>
      <c r="E236" s="483"/>
      <c r="F236" s="600"/>
    </row>
    <row r="237" spans="1:6" ht="75" x14ac:dyDescent="0.25">
      <c r="A237" s="533"/>
      <c r="B237" s="539" t="s">
        <v>145</v>
      </c>
      <c r="C237" s="537"/>
      <c r="D237" s="538"/>
      <c r="E237" s="484"/>
      <c r="F237" s="600"/>
    </row>
    <row r="238" spans="1:6" ht="29.25" x14ac:dyDescent="0.25">
      <c r="A238" s="517"/>
      <c r="B238" s="539" t="s">
        <v>126</v>
      </c>
      <c r="C238" s="519"/>
      <c r="D238" s="519" t="s">
        <v>34</v>
      </c>
      <c r="E238" s="485"/>
      <c r="F238" s="600"/>
    </row>
    <row r="239" spans="1:6" x14ac:dyDescent="0.25">
      <c r="A239" s="540" t="s">
        <v>8</v>
      </c>
      <c r="B239" s="541" t="s">
        <v>127</v>
      </c>
      <c r="C239" s="515"/>
      <c r="D239" s="542"/>
      <c r="E239" s="174"/>
      <c r="F239" s="600"/>
    </row>
    <row r="240" spans="1:6" x14ac:dyDescent="0.25">
      <c r="A240" s="540"/>
      <c r="B240" s="539" t="s">
        <v>233</v>
      </c>
      <c r="C240" s="543">
        <v>75</v>
      </c>
      <c r="D240" s="544" t="s">
        <v>30</v>
      </c>
      <c r="E240" s="177"/>
      <c r="F240" s="589">
        <f>E240*$C240</f>
        <v>0</v>
      </c>
    </row>
    <row r="241" spans="1:6" x14ac:dyDescent="0.25">
      <c r="A241" s="545"/>
      <c r="B241" s="539"/>
      <c r="C241" s="543"/>
      <c r="D241" s="544"/>
      <c r="E241" s="177"/>
      <c r="F241" s="589"/>
    </row>
    <row r="242" spans="1:6" x14ac:dyDescent="0.25">
      <c r="A242" s="545" t="s">
        <v>11</v>
      </c>
      <c r="B242" s="546" t="s">
        <v>33</v>
      </c>
      <c r="C242" s="543"/>
      <c r="D242" s="544"/>
      <c r="E242" s="177"/>
      <c r="F242" s="589"/>
    </row>
    <row r="243" spans="1:6" x14ac:dyDescent="0.25">
      <c r="A243" s="540"/>
      <c r="B243" s="539" t="s">
        <v>234</v>
      </c>
      <c r="C243" s="543">
        <v>12</v>
      </c>
      <c r="D243" s="544" t="s">
        <v>9</v>
      </c>
      <c r="E243" s="177"/>
      <c r="F243" s="589">
        <f t="shared" ref="F243:F262" si="0">E243*$C243</f>
        <v>0</v>
      </c>
    </row>
    <row r="244" spans="1:6" x14ac:dyDescent="0.25">
      <c r="A244" s="540"/>
      <c r="B244" s="539"/>
      <c r="C244" s="543"/>
      <c r="D244" s="544"/>
      <c r="E244" s="177"/>
      <c r="F244" s="589"/>
    </row>
    <row r="245" spans="1:6" x14ac:dyDescent="0.25">
      <c r="A245" s="545" t="s">
        <v>13</v>
      </c>
      <c r="B245" s="546" t="s">
        <v>36</v>
      </c>
      <c r="C245" s="543"/>
      <c r="D245" s="544"/>
      <c r="E245" s="177"/>
      <c r="F245" s="589"/>
    </row>
    <row r="246" spans="1:6" x14ac:dyDescent="0.25">
      <c r="A246" s="540"/>
      <c r="B246" s="539" t="s">
        <v>235</v>
      </c>
      <c r="C246" s="543">
        <v>14</v>
      </c>
      <c r="D246" s="544" t="s">
        <v>9</v>
      </c>
      <c r="E246" s="177"/>
      <c r="F246" s="589">
        <f t="shared" si="0"/>
        <v>0</v>
      </c>
    </row>
    <row r="247" spans="1:6" x14ac:dyDescent="0.25">
      <c r="A247" s="540"/>
      <c r="B247" s="539"/>
      <c r="C247" s="537"/>
      <c r="D247" s="544"/>
      <c r="E247" s="484"/>
      <c r="F247" s="589"/>
    </row>
    <row r="248" spans="1:6" x14ac:dyDescent="0.25">
      <c r="A248" s="540" t="s">
        <v>15</v>
      </c>
      <c r="B248" s="547" t="s">
        <v>38</v>
      </c>
      <c r="C248" s="543"/>
      <c r="D248" s="542"/>
      <c r="E248" s="174"/>
      <c r="F248" s="589"/>
    </row>
    <row r="249" spans="1:6" x14ac:dyDescent="0.25">
      <c r="A249" s="540"/>
      <c r="B249" s="140" t="s">
        <v>236</v>
      </c>
      <c r="C249" s="537">
        <v>14</v>
      </c>
      <c r="D249" s="544" t="s">
        <v>9</v>
      </c>
      <c r="E249" s="177"/>
      <c r="F249" s="589">
        <f t="shared" si="0"/>
        <v>0</v>
      </c>
    </row>
    <row r="250" spans="1:6" x14ac:dyDescent="0.25">
      <c r="A250" s="540"/>
      <c r="B250" s="140" t="s">
        <v>237</v>
      </c>
      <c r="C250" s="537">
        <v>10</v>
      </c>
      <c r="D250" s="544" t="s">
        <v>9</v>
      </c>
      <c r="E250" s="177"/>
      <c r="F250" s="589">
        <f t="shared" si="0"/>
        <v>0</v>
      </c>
    </row>
    <row r="251" spans="1:6" x14ac:dyDescent="0.25">
      <c r="A251" s="540"/>
      <c r="B251" s="548"/>
      <c r="C251" s="537"/>
      <c r="D251" s="544"/>
      <c r="E251" s="177"/>
      <c r="F251" s="589"/>
    </row>
    <row r="252" spans="1:6" x14ac:dyDescent="0.25">
      <c r="A252" s="540" t="s">
        <v>17</v>
      </c>
      <c r="B252" s="547" t="s">
        <v>43</v>
      </c>
      <c r="C252" s="549"/>
      <c r="D252" s="542"/>
      <c r="E252" s="177"/>
      <c r="F252" s="589"/>
    </row>
    <row r="253" spans="1:6" x14ac:dyDescent="0.25">
      <c r="A253" s="540"/>
      <c r="B253" s="140" t="s">
        <v>238</v>
      </c>
      <c r="C253" s="537">
        <v>11</v>
      </c>
      <c r="D253" s="544" t="s">
        <v>9</v>
      </c>
      <c r="E253" s="177"/>
      <c r="F253" s="589">
        <f t="shared" si="0"/>
        <v>0</v>
      </c>
    </row>
    <row r="254" spans="1:6" x14ac:dyDescent="0.25">
      <c r="A254" s="540"/>
      <c r="B254" s="539"/>
      <c r="C254" s="537"/>
      <c r="D254" s="544"/>
      <c r="E254" s="484"/>
      <c r="F254" s="589"/>
    </row>
    <row r="255" spans="1:6" x14ac:dyDescent="0.25">
      <c r="A255" s="138" t="s">
        <v>18</v>
      </c>
      <c r="B255" s="139" t="s">
        <v>47</v>
      </c>
      <c r="C255" s="549"/>
      <c r="D255" s="138"/>
      <c r="E255" s="177"/>
      <c r="F255" s="589"/>
    </row>
    <row r="256" spans="1:6" x14ac:dyDescent="0.25">
      <c r="A256" s="138"/>
      <c r="B256" s="140" t="s">
        <v>239</v>
      </c>
      <c r="C256" s="537">
        <v>21</v>
      </c>
      <c r="D256" s="138" t="s">
        <v>9</v>
      </c>
      <c r="E256" s="177"/>
      <c r="F256" s="589">
        <f t="shared" si="0"/>
        <v>0</v>
      </c>
    </row>
    <row r="257" spans="1:6" x14ac:dyDescent="0.25">
      <c r="A257" s="138"/>
      <c r="B257" s="140"/>
      <c r="C257" s="549"/>
      <c r="D257" s="544"/>
      <c r="E257" s="177"/>
      <c r="F257" s="589"/>
    </row>
    <row r="258" spans="1:6" x14ac:dyDescent="0.25">
      <c r="A258" s="138" t="s">
        <v>19</v>
      </c>
      <c r="B258" s="139" t="s">
        <v>51</v>
      </c>
      <c r="C258" s="549"/>
      <c r="D258" s="138"/>
      <c r="E258" s="177"/>
      <c r="F258" s="589"/>
    </row>
    <row r="259" spans="1:6" x14ac:dyDescent="0.25">
      <c r="A259" s="138"/>
      <c r="B259" s="140" t="s">
        <v>240</v>
      </c>
      <c r="C259" s="537">
        <v>14</v>
      </c>
      <c r="D259" s="138" t="s">
        <v>9</v>
      </c>
      <c r="E259" s="177"/>
      <c r="F259" s="589">
        <f t="shared" si="0"/>
        <v>0</v>
      </c>
    </row>
    <row r="260" spans="1:6" x14ac:dyDescent="0.25">
      <c r="A260" s="138"/>
      <c r="B260" s="140"/>
      <c r="C260" s="549"/>
      <c r="D260" s="544"/>
      <c r="E260" s="484"/>
      <c r="F260" s="589"/>
    </row>
    <row r="261" spans="1:6" x14ac:dyDescent="0.25">
      <c r="A261" s="517"/>
      <c r="B261" s="518" t="s">
        <v>82</v>
      </c>
      <c r="C261" s="535"/>
      <c r="D261" s="537"/>
      <c r="E261" s="483"/>
      <c r="F261" s="589"/>
    </row>
    <row r="262" spans="1:6" ht="30" x14ac:dyDescent="0.25">
      <c r="A262" s="517" t="s">
        <v>20</v>
      </c>
      <c r="B262" s="550" t="s">
        <v>83</v>
      </c>
      <c r="C262" s="535">
        <v>1</v>
      </c>
      <c r="D262" s="537" t="s">
        <v>80</v>
      </c>
      <c r="E262" s="483"/>
      <c r="F262" s="589">
        <f t="shared" si="0"/>
        <v>0</v>
      </c>
    </row>
    <row r="263" spans="1:6" x14ac:dyDescent="0.25">
      <c r="A263" s="540"/>
      <c r="B263" s="539"/>
      <c r="C263" s="537"/>
      <c r="D263" s="544"/>
      <c r="E263" s="484"/>
      <c r="F263" s="589"/>
    </row>
    <row r="264" spans="1:6" x14ac:dyDescent="0.25">
      <c r="A264" s="540"/>
      <c r="B264" s="539"/>
      <c r="C264" s="537"/>
      <c r="D264" s="544"/>
      <c r="E264" s="484"/>
      <c r="F264" s="589"/>
    </row>
    <row r="265" spans="1:6" x14ac:dyDescent="0.25">
      <c r="A265" s="540"/>
      <c r="B265" s="539"/>
      <c r="C265" s="537"/>
      <c r="D265" s="544"/>
      <c r="E265" s="484"/>
      <c r="F265" s="589"/>
    </row>
    <row r="266" spans="1:6" x14ac:dyDescent="0.25">
      <c r="A266" s="540"/>
      <c r="B266" s="539"/>
      <c r="C266" s="537"/>
      <c r="D266" s="544"/>
      <c r="E266" s="484"/>
      <c r="F266" s="589"/>
    </row>
    <row r="267" spans="1:6" x14ac:dyDescent="0.25">
      <c r="A267" s="540"/>
      <c r="B267" s="539"/>
      <c r="C267" s="537"/>
      <c r="D267" s="544"/>
      <c r="E267" s="484"/>
      <c r="F267" s="589"/>
    </row>
    <row r="268" spans="1:6" x14ac:dyDescent="0.25">
      <c r="A268" s="540"/>
      <c r="B268" s="539"/>
      <c r="C268" s="537"/>
      <c r="D268" s="544"/>
      <c r="E268" s="484"/>
      <c r="F268" s="589"/>
    </row>
    <row r="269" spans="1:6" x14ac:dyDescent="0.25">
      <c r="A269" s="540"/>
      <c r="B269" s="539"/>
      <c r="C269" s="537"/>
      <c r="D269" s="544"/>
      <c r="E269" s="484"/>
      <c r="F269" s="589"/>
    </row>
    <row r="270" spans="1:6" x14ac:dyDescent="0.25">
      <c r="A270" s="540"/>
      <c r="B270" s="539"/>
      <c r="C270" s="537"/>
      <c r="D270" s="544"/>
      <c r="E270" s="484"/>
      <c r="F270" s="589"/>
    </row>
    <row r="271" spans="1:6" x14ac:dyDescent="0.25">
      <c r="A271" s="540"/>
      <c r="B271" s="539"/>
      <c r="C271" s="537"/>
      <c r="D271" s="544"/>
      <c r="E271" s="484"/>
      <c r="F271" s="589"/>
    </row>
    <row r="272" spans="1:6" x14ac:dyDescent="0.25">
      <c r="A272" s="540"/>
      <c r="B272" s="539"/>
      <c r="C272" s="537"/>
      <c r="D272" s="544"/>
      <c r="E272" s="484"/>
      <c r="F272" s="589"/>
    </row>
    <row r="273" spans="1:6" x14ac:dyDescent="0.25">
      <c r="A273" s="540"/>
      <c r="B273" s="539"/>
      <c r="C273" s="537"/>
      <c r="D273" s="544"/>
      <c r="E273" s="484"/>
      <c r="F273" s="589"/>
    </row>
    <row r="274" spans="1:6" x14ac:dyDescent="0.25">
      <c r="A274" s="540"/>
      <c r="B274" s="539"/>
      <c r="C274" s="537"/>
      <c r="D274" s="544"/>
      <c r="E274" s="484"/>
      <c r="F274" s="589"/>
    </row>
    <row r="275" spans="1:6" x14ac:dyDescent="0.25">
      <c r="A275" s="540"/>
      <c r="B275" s="539"/>
      <c r="C275" s="537"/>
      <c r="D275" s="544"/>
      <c r="E275" s="484"/>
      <c r="F275" s="589"/>
    </row>
    <row r="276" spans="1:6" x14ac:dyDescent="0.25">
      <c r="A276" s="540"/>
      <c r="B276" s="539"/>
      <c r="C276" s="537"/>
      <c r="D276" s="544"/>
      <c r="E276" s="484"/>
      <c r="F276" s="589"/>
    </row>
    <row r="277" spans="1:6" x14ac:dyDescent="0.25">
      <c r="A277" s="540"/>
      <c r="B277" s="539"/>
      <c r="C277" s="537"/>
      <c r="D277" s="544"/>
      <c r="E277" s="484"/>
      <c r="F277" s="589"/>
    </row>
    <row r="278" spans="1:6" x14ac:dyDescent="0.25">
      <c r="A278" s="540"/>
      <c r="B278" s="539"/>
      <c r="C278" s="537"/>
      <c r="D278" s="544"/>
      <c r="E278" s="484"/>
      <c r="F278" s="589"/>
    </row>
    <row r="279" spans="1:6" x14ac:dyDescent="0.25">
      <c r="A279" s="540"/>
      <c r="B279" s="539"/>
      <c r="C279" s="537"/>
      <c r="D279" s="544"/>
      <c r="E279" s="484"/>
      <c r="F279" s="589"/>
    </row>
    <row r="280" spans="1:6" x14ac:dyDescent="0.25">
      <c r="A280" s="540"/>
      <c r="B280" s="539"/>
      <c r="C280" s="537"/>
      <c r="D280" s="544"/>
      <c r="E280" s="484"/>
      <c r="F280" s="589"/>
    </row>
    <row r="281" spans="1:6" x14ac:dyDescent="0.25">
      <c r="A281" s="540"/>
      <c r="B281" s="539"/>
      <c r="C281" s="537"/>
      <c r="D281" s="544"/>
      <c r="E281" s="484"/>
      <c r="F281" s="589"/>
    </row>
    <row r="282" spans="1:6" x14ac:dyDescent="0.25">
      <c r="A282" s="540"/>
      <c r="B282" s="539"/>
      <c r="C282" s="537"/>
      <c r="D282" s="544"/>
      <c r="E282" s="484"/>
      <c r="F282" s="589"/>
    </row>
    <row r="283" spans="1:6" x14ac:dyDescent="0.25">
      <c r="A283" s="540"/>
      <c r="B283" s="539"/>
      <c r="C283" s="537"/>
      <c r="D283" s="544"/>
      <c r="E283" s="484"/>
      <c r="F283" s="589"/>
    </row>
    <row r="284" spans="1:6" x14ac:dyDescent="0.25">
      <c r="A284" s="540"/>
      <c r="B284" s="539"/>
      <c r="C284" s="537"/>
      <c r="D284" s="544"/>
      <c r="E284" s="484"/>
      <c r="F284" s="589"/>
    </row>
    <row r="285" spans="1:6" x14ac:dyDescent="0.25">
      <c r="A285" s="540"/>
      <c r="B285" s="539"/>
      <c r="C285" s="537"/>
      <c r="D285" s="544"/>
      <c r="E285" s="484"/>
      <c r="F285" s="589"/>
    </row>
    <row r="286" spans="1:6" x14ac:dyDescent="0.25">
      <c r="A286" s="540"/>
      <c r="B286" s="539"/>
      <c r="C286" s="537"/>
      <c r="D286" s="544"/>
      <c r="E286" s="484"/>
      <c r="F286" s="589"/>
    </row>
    <row r="287" spans="1:6" x14ac:dyDescent="0.25">
      <c r="A287" s="551"/>
      <c r="B287" s="552"/>
      <c r="C287" s="553"/>
      <c r="D287" s="553"/>
      <c r="E287" s="486"/>
      <c r="F287" s="601"/>
    </row>
    <row r="288" spans="1:6" x14ac:dyDescent="0.25">
      <c r="A288" s="554"/>
      <c r="B288" s="555"/>
      <c r="C288" s="556"/>
      <c r="D288" s="556"/>
      <c r="E288" s="487"/>
      <c r="F288" s="602"/>
    </row>
    <row r="289" spans="1:6" x14ac:dyDescent="0.25">
      <c r="A289" s="557"/>
      <c r="B289" s="558" t="s">
        <v>202</v>
      </c>
      <c r="C289" s="559"/>
      <c r="D289" s="559"/>
      <c r="E289" s="488"/>
      <c r="F289" s="603">
        <f>SUM(F238:F288)</f>
        <v>0</v>
      </c>
    </row>
    <row r="290" spans="1:6" x14ac:dyDescent="0.25">
      <c r="A290" s="300"/>
      <c r="B290" s="301"/>
      <c r="C290" s="300"/>
      <c r="D290" s="300"/>
      <c r="E290" s="476"/>
      <c r="F290" s="593"/>
    </row>
    <row r="291" spans="1:6" x14ac:dyDescent="0.25">
      <c r="A291" s="560" t="str">
        <f>A232</f>
        <v>BILL NO. 2:  APARTMENTS INTERNAL INSTALLATIONS</v>
      </c>
      <c r="B291" s="304"/>
      <c r="C291" s="526"/>
      <c r="D291" s="527"/>
      <c r="E291" s="478"/>
      <c r="F291" s="594"/>
    </row>
    <row r="292" spans="1:6" x14ac:dyDescent="0.25">
      <c r="A292" s="1015" t="s">
        <v>0</v>
      </c>
      <c r="B292" s="1017" t="s">
        <v>1</v>
      </c>
      <c r="C292" s="1019" t="s">
        <v>4</v>
      </c>
      <c r="D292" s="1021" t="s">
        <v>5</v>
      </c>
      <c r="E292" s="167" t="s">
        <v>2</v>
      </c>
      <c r="F292" s="157" t="s">
        <v>6</v>
      </c>
    </row>
    <row r="293" spans="1:6" x14ac:dyDescent="0.25">
      <c r="A293" s="1016"/>
      <c r="B293" s="1018"/>
      <c r="C293" s="1020"/>
      <c r="D293" s="1022"/>
      <c r="E293" s="168" t="s">
        <v>3</v>
      </c>
      <c r="F293" s="158" t="s">
        <v>3</v>
      </c>
    </row>
    <row r="294" spans="1:6" ht="10.5" customHeight="1" x14ac:dyDescent="0.25">
      <c r="A294" s="231"/>
      <c r="B294" s="232"/>
      <c r="C294" s="500"/>
      <c r="D294" s="501"/>
      <c r="E294" s="461"/>
      <c r="F294" s="583"/>
    </row>
    <row r="295" spans="1:6" x14ac:dyDescent="0.25">
      <c r="A295" s="307" t="s">
        <v>207</v>
      </c>
      <c r="B295" s="251" t="s">
        <v>203</v>
      </c>
      <c r="C295" s="505"/>
      <c r="D295" s="244"/>
      <c r="E295" s="176"/>
      <c r="F295" s="389"/>
    </row>
    <row r="296" spans="1:6" ht="90" x14ac:dyDescent="0.25">
      <c r="A296" s="241"/>
      <c r="B296" s="263" t="s">
        <v>61</v>
      </c>
      <c r="C296" s="505"/>
      <c r="D296" s="244"/>
      <c r="E296" s="176"/>
      <c r="F296" s="389"/>
    </row>
    <row r="297" spans="1:6" x14ac:dyDescent="0.25">
      <c r="A297" s="253" t="s">
        <v>8</v>
      </c>
      <c r="B297" s="236" t="s">
        <v>62</v>
      </c>
      <c r="C297" s="239"/>
      <c r="D297" s="240"/>
      <c r="E297" s="173"/>
      <c r="F297" s="388"/>
    </row>
    <row r="298" spans="1:6" x14ac:dyDescent="0.25">
      <c r="A298" s="253"/>
      <c r="B298" s="242" t="s">
        <v>204</v>
      </c>
      <c r="C298" s="243">
        <v>78</v>
      </c>
      <c r="D298" s="244" t="s">
        <v>30</v>
      </c>
      <c r="E298" s="176"/>
      <c r="F298" s="389">
        <f>C298*E298</f>
        <v>0</v>
      </c>
    </row>
    <row r="299" spans="1:6" x14ac:dyDescent="0.25">
      <c r="A299" s="253"/>
      <c r="B299" s="242" t="s">
        <v>205</v>
      </c>
      <c r="C299" s="243">
        <v>60</v>
      </c>
      <c r="D299" s="244" t="s">
        <v>30</v>
      </c>
      <c r="E299" s="176"/>
      <c r="F299" s="389">
        <f t="shared" ref="F299:F306" si="1">C299*E299</f>
        <v>0</v>
      </c>
    </row>
    <row r="300" spans="1:6" x14ac:dyDescent="0.25">
      <c r="A300" s="241"/>
      <c r="B300" s="242"/>
      <c r="C300" s="243"/>
      <c r="D300" s="244"/>
      <c r="E300" s="176"/>
      <c r="F300" s="389"/>
    </row>
    <row r="301" spans="1:6" x14ac:dyDescent="0.25">
      <c r="A301" s="253" t="s">
        <v>11</v>
      </c>
      <c r="B301" s="236" t="s">
        <v>65</v>
      </c>
      <c r="C301" s="239"/>
      <c r="D301" s="240"/>
      <c r="E301" s="173"/>
      <c r="F301" s="389"/>
    </row>
    <row r="302" spans="1:6" x14ac:dyDescent="0.25">
      <c r="A302" s="253"/>
      <c r="B302" s="242" t="s">
        <v>66</v>
      </c>
      <c r="C302" s="243">
        <v>16</v>
      </c>
      <c r="D302" s="244" t="s">
        <v>9</v>
      </c>
      <c r="E302" s="176"/>
      <c r="F302" s="389">
        <f t="shared" si="1"/>
        <v>0</v>
      </c>
    </row>
    <row r="303" spans="1:6" x14ac:dyDescent="0.25">
      <c r="A303" s="253"/>
      <c r="B303" s="242"/>
      <c r="C303" s="243"/>
      <c r="D303" s="244"/>
      <c r="E303" s="176"/>
      <c r="F303" s="389"/>
    </row>
    <row r="304" spans="1:6" x14ac:dyDescent="0.25">
      <c r="A304" s="253" t="s">
        <v>13</v>
      </c>
      <c r="B304" s="242" t="s">
        <v>75</v>
      </c>
      <c r="C304" s="243">
        <v>12</v>
      </c>
      <c r="D304" s="244" t="s">
        <v>9</v>
      </c>
      <c r="E304" s="176"/>
      <c r="F304" s="389">
        <f t="shared" si="1"/>
        <v>0</v>
      </c>
    </row>
    <row r="305" spans="1:6" x14ac:dyDescent="0.25">
      <c r="A305" s="253"/>
      <c r="B305" s="242"/>
      <c r="C305" s="243"/>
      <c r="D305" s="244"/>
      <c r="E305" s="176"/>
      <c r="F305" s="389"/>
    </row>
    <row r="306" spans="1:6" x14ac:dyDescent="0.25">
      <c r="A306" s="241" t="s">
        <v>15</v>
      </c>
      <c r="B306" s="242" t="s">
        <v>76</v>
      </c>
      <c r="C306" s="243">
        <v>11</v>
      </c>
      <c r="D306" s="244" t="s">
        <v>9</v>
      </c>
      <c r="E306" s="176"/>
      <c r="F306" s="389">
        <f t="shared" si="1"/>
        <v>0</v>
      </c>
    </row>
    <row r="307" spans="1:6" x14ac:dyDescent="0.25">
      <c r="A307" s="235"/>
      <c r="B307" s="261"/>
      <c r="C307" s="503"/>
      <c r="D307" s="244"/>
      <c r="E307" s="465"/>
      <c r="F307" s="389"/>
    </row>
    <row r="308" spans="1:6" x14ac:dyDescent="0.25">
      <c r="A308" s="235"/>
      <c r="B308" s="261"/>
      <c r="C308" s="503"/>
      <c r="D308" s="244"/>
      <c r="E308" s="465"/>
      <c r="F308" s="389"/>
    </row>
    <row r="309" spans="1:6" x14ac:dyDescent="0.25">
      <c r="A309" s="319"/>
      <c r="B309" s="323"/>
      <c r="C309" s="321"/>
      <c r="D309" s="322"/>
      <c r="E309" s="465"/>
      <c r="F309" s="389"/>
    </row>
    <row r="310" spans="1:6" x14ac:dyDescent="0.25">
      <c r="A310" s="324"/>
      <c r="B310" s="325"/>
      <c r="C310" s="326"/>
      <c r="D310" s="326"/>
      <c r="E310" s="465"/>
      <c r="F310" s="389"/>
    </row>
    <row r="311" spans="1:6" x14ac:dyDescent="0.25">
      <c r="A311" s="327"/>
      <c r="B311" s="328"/>
      <c r="C311" s="326"/>
      <c r="D311" s="326"/>
      <c r="E311" s="465"/>
      <c r="F311" s="389"/>
    </row>
    <row r="312" spans="1:6" x14ac:dyDescent="0.25">
      <c r="A312" s="327"/>
      <c r="B312" s="328"/>
      <c r="C312" s="326"/>
      <c r="D312" s="326"/>
      <c r="E312" s="465"/>
      <c r="F312" s="389"/>
    </row>
    <row r="313" spans="1:6" x14ac:dyDescent="0.25">
      <c r="A313" s="329"/>
      <c r="B313" s="330"/>
      <c r="C313" s="326"/>
      <c r="D313" s="326"/>
      <c r="E313" s="465"/>
      <c r="F313" s="389"/>
    </row>
    <row r="314" spans="1:6" x14ac:dyDescent="0.25">
      <c r="A314" s="329"/>
      <c r="B314" s="331"/>
      <c r="C314" s="326"/>
      <c r="D314" s="326"/>
      <c r="E314" s="204"/>
      <c r="F314" s="389"/>
    </row>
    <row r="315" spans="1:6" x14ac:dyDescent="0.25">
      <c r="A315" s="329"/>
      <c r="B315" s="331"/>
      <c r="C315" s="326"/>
      <c r="D315" s="326"/>
      <c r="E315" s="204"/>
      <c r="F315" s="389"/>
    </row>
    <row r="316" spans="1:6" x14ac:dyDescent="0.25">
      <c r="A316" s="329"/>
      <c r="B316" s="332"/>
      <c r="C316" s="326"/>
      <c r="D316" s="326"/>
      <c r="E316" s="204"/>
      <c r="F316" s="389"/>
    </row>
    <row r="317" spans="1:6" x14ac:dyDescent="0.25">
      <c r="A317" s="329"/>
      <c r="B317" s="330"/>
      <c r="C317" s="326"/>
      <c r="D317" s="326"/>
      <c r="E317" s="204"/>
      <c r="F317" s="389"/>
    </row>
    <row r="318" spans="1:6" x14ac:dyDescent="0.25">
      <c r="A318" s="329"/>
      <c r="B318" s="331"/>
      <c r="C318" s="326"/>
      <c r="D318" s="326"/>
      <c r="E318" s="204"/>
      <c r="F318" s="389"/>
    </row>
    <row r="319" spans="1:6" x14ac:dyDescent="0.25">
      <c r="A319" s="329"/>
      <c r="B319" s="331"/>
      <c r="C319" s="326"/>
      <c r="D319" s="326"/>
      <c r="E319" s="204"/>
      <c r="F319" s="389"/>
    </row>
    <row r="320" spans="1:6" x14ac:dyDescent="0.25">
      <c r="A320" s="329"/>
      <c r="B320" s="332"/>
      <c r="C320" s="326"/>
      <c r="D320" s="326"/>
      <c r="E320" s="204"/>
      <c r="F320" s="389"/>
    </row>
    <row r="321" spans="1:6" x14ac:dyDescent="0.25">
      <c r="A321" s="329"/>
      <c r="B321" s="330"/>
      <c r="C321" s="326"/>
      <c r="D321" s="326"/>
      <c r="E321" s="204"/>
      <c r="F321" s="389"/>
    </row>
    <row r="322" spans="1:6" x14ac:dyDescent="0.25">
      <c r="A322" s="329"/>
      <c r="B322" s="332"/>
      <c r="C322" s="326"/>
      <c r="D322" s="326"/>
      <c r="E322" s="204"/>
      <c r="F322" s="389"/>
    </row>
    <row r="323" spans="1:6" x14ac:dyDescent="0.25">
      <c r="A323" s="327"/>
      <c r="B323" s="328"/>
      <c r="C323" s="326"/>
      <c r="D323" s="326"/>
      <c r="E323" s="204"/>
      <c r="F323" s="389"/>
    </row>
    <row r="324" spans="1:6" x14ac:dyDescent="0.25">
      <c r="A324" s="329"/>
      <c r="B324" s="330"/>
      <c r="C324" s="326"/>
      <c r="D324" s="326"/>
      <c r="E324" s="204"/>
      <c r="F324" s="389"/>
    </row>
    <row r="325" spans="1:6" x14ac:dyDescent="0.25">
      <c r="A325" s="329"/>
      <c r="B325" s="331"/>
      <c r="C325" s="326"/>
      <c r="D325" s="326"/>
      <c r="E325" s="204"/>
      <c r="F325" s="389"/>
    </row>
    <row r="326" spans="1:6" x14ac:dyDescent="0.25">
      <c r="A326" s="329"/>
      <c r="B326" s="331"/>
      <c r="C326" s="326"/>
      <c r="D326" s="326"/>
      <c r="E326" s="204"/>
      <c r="F326" s="389"/>
    </row>
    <row r="327" spans="1:6" x14ac:dyDescent="0.25">
      <c r="A327" s="329"/>
      <c r="B327" s="331"/>
      <c r="C327" s="326"/>
      <c r="D327" s="326"/>
      <c r="E327" s="204"/>
      <c r="F327" s="389"/>
    </row>
    <row r="328" spans="1:6" x14ac:dyDescent="0.25">
      <c r="A328" s="329"/>
      <c r="B328" s="330"/>
      <c r="C328" s="326"/>
      <c r="D328" s="326"/>
      <c r="E328" s="204"/>
      <c r="F328" s="389"/>
    </row>
    <row r="329" spans="1:6" x14ac:dyDescent="0.25">
      <c r="A329" s="329"/>
      <c r="B329" s="331"/>
      <c r="C329" s="326"/>
      <c r="D329" s="326"/>
      <c r="E329" s="204"/>
      <c r="F329" s="389"/>
    </row>
    <row r="330" spans="1:6" x14ac:dyDescent="0.25">
      <c r="A330" s="329"/>
      <c r="B330" s="331"/>
      <c r="C330" s="326"/>
      <c r="D330" s="326"/>
      <c r="E330" s="204"/>
      <c r="F330" s="389"/>
    </row>
    <row r="331" spans="1:6" x14ac:dyDescent="0.25">
      <c r="A331" s="329"/>
      <c r="B331" s="331"/>
      <c r="C331" s="326"/>
      <c r="D331" s="326"/>
      <c r="E331" s="204"/>
      <c r="F331" s="389"/>
    </row>
    <row r="332" spans="1:6" x14ac:dyDescent="0.25">
      <c r="A332" s="235"/>
      <c r="B332" s="261"/>
      <c r="C332" s="503"/>
      <c r="D332" s="244"/>
      <c r="E332" s="208"/>
      <c r="F332" s="389"/>
    </row>
    <row r="333" spans="1:6" x14ac:dyDescent="0.25">
      <c r="A333" s="329"/>
      <c r="B333" s="330"/>
      <c r="C333" s="327"/>
      <c r="D333" s="327"/>
      <c r="E333" s="208"/>
      <c r="F333" s="389"/>
    </row>
    <row r="334" spans="1:6" x14ac:dyDescent="0.25">
      <c r="A334" s="329"/>
      <c r="B334" s="333"/>
      <c r="C334" s="327"/>
      <c r="D334" s="327"/>
      <c r="E334" s="208"/>
      <c r="F334" s="389"/>
    </row>
    <row r="335" spans="1:6" x14ac:dyDescent="0.25">
      <c r="A335" s="235"/>
      <c r="B335" s="261"/>
      <c r="C335" s="503"/>
      <c r="D335" s="244"/>
      <c r="E335" s="465"/>
      <c r="F335" s="389"/>
    </row>
    <row r="336" spans="1:6" x14ac:dyDescent="0.25">
      <c r="A336" s="326"/>
      <c r="B336" s="335"/>
      <c r="C336" s="327"/>
      <c r="D336" s="327"/>
      <c r="E336" s="465"/>
      <c r="F336" s="389"/>
    </row>
    <row r="337" spans="1:6" x14ac:dyDescent="0.25">
      <c r="A337" s="327"/>
      <c r="B337" s="336"/>
      <c r="C337" s="327"/>
      <c r="D337" s="327"/>
      <c r="E337" s="173"/>
      <c r="F337" s="389"/>
    </row>
    <row r="338" spans="1:6" x14ac:dyDescent="0.25">
      <c r="A338" s="235"/>
      <c r="B338" s="261"/>
      <c r="C338" s="503"/>
      <c r="D338" s="244"/>
      <c r="E338" s="465"/>
      <c r="F338" s="389"/>
    </row>
    <row r="339" spans="1:6" x14ac:dyDescent="0.25">
      <c r="A339" s="235"/>
      <c r="B339" s="261"/>
      <c r="C339" s="503"/>
      <c r="D339" s="244"/>
      <c r="E339" s="465"/>
      <c r="F339" s="389"/>
    </row>
    <row r="340" spans="1:6" x14ac:dyDescent="0.25">
      <c r="A340" s="235"/>
      <c r="B340" s="261"/>
      <c r="C340" s="503"/>
      <c r="D340" s="244"/>
      <c r="E340" s="465"/>
      <c r="F340" s="389"/>
    </row>
    <row r="341" spans="1:6" x14ac:dyDescent="0.25">
      <c r="A341" s="235"/>
      <c r="B341" s="261"/>
      <c r="C341" s="503"/>
      <c r="D341" s="244"/>
      <c r="E341" s="465"/>
      <c r="F341" s="389"/>
    </row>
    <row r="342" spans="1:6" x14ac:dyDescent="0.25">
      <c r="A342" s="235"/>
      <c r="B342" s="261"/>
      <c r="C342" s="503"/>
      <c r="D342" s="244"/>
      <c r="E342" s="465"/>
      <c r="F342" s="389"/>
    </row>
    <row r="343" spans="1:6" x14ac:dyDescent="0.25">
      <c r="A343" s="235"/>
      <c r="B343" s="261"/>
      <c r="C343" s="503"/>
      <c r="D343" s="244"/>
      <c r="E343" s="465"/>
      <c r="F343" s="389"/>
    </row>
    <row r="344" spans="1:6" x14ac:dyDescent="0.25">
      <c r="A344" s="235"/>
      <c r="B344" s="261"/>
      <c r="C344" s="503"/>
      <c r="D344" s="244"/>
      <c r="E344" s="465"/>
      <c r="F344" s="389"/>
    </row>
    <row r="345" spans="1:6" x14ac:dyDescent="0.25">
      <c r="A345" s="235"/>
      <c r="B345" s="261"/>
      <c r="C345" s="503"/>
      <c r="D345" s="244"/>
      <c r="E345" s="465"/>
      <c r="F345" s="389"/>
    </row>
    <row r="346" spans="1:6" x14ac:dyDescent="0.25">
      <c r="A346" s="235"/>
      <c r="B346" s="261"/>
      <c r="C346" s="503"/>
      <c r="D346" s="244"/>
      <c r="E346" s="465"/>
      <c r="F346" s="389"/>
    </row>
    <row r="347" spans="1:6" x14ac:dyDescent="0.25">
      <c r="A347" s="235"/>
      <c r="B347" s="261"/>
      <c r="C347" s="503"/>
      <c r="D347" s="244"/>
      <c r="E347" s="465"/>
      <c r="F347" s="389"/>
    </row>
    <row r="348" spans="1:6" x14ac:dyDescent="0.25">
      <c r="A348" s="235"/>
      <c r="B348" s="261"/>
      <c r="C348" s="503"/>
      <c r="D348" s="244"/>
      <c r="E348" s="465"/>
      <c r="F348" s="389"/>
    </row>
    <row r="349" spans="1:6" x14ac:dyDescent="0.25">
      <c r="A349" s="241"/>
      <c r="B349" s="242"/>
      <c r="C349" s="243"/>
      <c r="D349" s="244"/>
      <c r="E349" s="176"/>
      <c r="F349" s="389"/>
    </row>
    <row r="350" spans="1:6" x14ac:dyDescent="0.25">
      <c r="A350" s="294"/>
      <c r="B350" s="312"/>
      <c r="C350" s="523"/>
      <c r="D350" s="523"/>
      <c r="E350" s="474"/>
      <c r="F350" s="591"/>
    </row>
    <row r="351" spans="1:6" x14ac:dyDescent="0.25">
      <c r="A351" s="297"/>
      <c r="B351" s="298" t="s">
        <v>22</v>
      </c>
      <c r="C351" s="525"/>
      <c r="D351" s="525"/>
      <c r="E351" s="475"/>
      <c r="F351" s="592">
        <f>SUM(F295:F350)</f>
        <v>0</v>
      </c>
    </row>
    <row r="352" spans="1:6" x14ac:dyDescent="0.25">
      <c r="A352" s="313" t="str">
        <f>A291</f>
        <v>BILL NO. 2:  APARTMENTS INTERNAL INSTALLATIONS</v>
      </c>
      <c r="C352" s="229"/>
      <c r="D352" s="230"/>
      <c r="E352" s="198"/>
      <c r="F352" s="405"/>
    </row>
    <row r="353" spans="1:6" x14ac:dyDescent="0.25">
      <c r="A353" s="315" t="s">
        <v>80</v>
      </c>
      <c r="B353" s="316" t="s">
        <v>1</v>
      </c>
      <c r="C353" s="315" t="s">
        <v>4</v>
      </c>
      <c r="D353" s="315" t="s">
        <v>5</v>
      </c>
      <c r="E353" s="199" t="s">
        <v>2</v>
      </c>
      <c r="F353" s="406" t="s">
        <v>6</v>
      </c>
    </row>
    <row r="354" spans="1:6" x14ac:dyDescent="0.25">
      <c r="A354" s="317"/>
      <c r="B354" s="318"/>
      <c r="C354" s="317"/>
      <c r="D354" s="317"/>
      <c r="E354" s="200" t="s">
        <v>115</v>
      </c>
      <c r="F354" s="407" t="s">
        <v>115</v>
      </c>
    </row>
    <row r="355" spans="1:6" x14ac:dyDescent="0.25">
      <c r="A355" s="350"/>
      <c r="B355" s="351"/>
      <c r="C355" s="352"/>
      <c r="D355" s="352"/>
      <c r="E355" s="215"/>
      <c r="F355" s="417"/>
    </row>
    <row r="356" spans="1:6" x14ac:dyDescent="0.25">
      <c r="A356" s="350"/>
      <c r="B356" s="561" t="s">
        <v>396</v>
      </c>
      <c r="C356" s="352"/>
      <c r="D356" s="562"/>
      <c r="E356" s="489"/>
      <c r="F356" s="417"/>
    </row>
    <row r="357" spans="1:6" x14ac:dyDescent="0.25">
      <c r="A357" s="329" t="s">
        <v>7</v>
      </c>
      <c r="B357" s="353" t="s">
        <v>277</v>
      </c>
      <c r="C357" s="326"/>
      <c r="D357" s="354"/>
      <c r="E357" s="205"/>
      <c r="F357" s="418"/>
    </row>
    <row r="358" spans="1:6" ht="30" x14ac:dyDescent="0.25">
      <c r="A358" s="329" t="s">
        <v>77</v>
      </c>
      <c r="B358" s="355" t="s">
        <v>278</v>
      </c>
      <c r="C358" s="327">
        <v>5</v>
      </c>
      <c r="D358" s="356" t="s">
        <v>9</v>
      </c>
      <c r="E358" s="209"/>
      <c r="F358" s="419">
        <f>C358*E358</f>
        <v>0</v>
      </c>
    </row>
    <row r="359" spans="1:6" x14ac:dyDescent="0.25">
      <c r="A359" s="329"/>
      <c r="B359" s="355"/>
      <c r="C359" s="326"/>
      <c r="D359" s="354"/>
      <c r="E359" s="205"/>
      <c r="F359" s="418"/>
    </row>
    <row r="360" spans="1:6" ht="30" x14ac:dyDescent="0.25">
      <c r="A360" s="329" t="s">
        <v>78</v>
      </c>
      <c r="B360" s="355" t="s">
        <v>279</v>
      </c>
      <c r="C360" s="327">
        <v>5</v>
      </c>
      <c r="D360" s="356" t="s">
        <v>9</v>
      </c>
      <c r="E360" s="209"/>
      <c r="F360" s="419">
        <f>C360*E360</f>
        <v>0</v>
      </c>
    </row>
    <row r="361" spans="1:6" x14ac:dyDescent="0.25">
      <c r="A361" s="329"/>
      <c r="B361" s="355"/>
      <c r="C361" s="327"/>
      <c r="D361" s="356"/>
      <c r="E361" s="209"/>
      <c r="F361" s="419"/>
    </row>
    <row r="362" spans="1:6" x14ac:dyDescent="0.25">
      <c r="A362" s="329" t="s">
        <v>78</v>
      </c>
      <c r="B362" s="355" t="s">
        <v>282</v>
      </c>
      <c r="C362" s="327">
        <v>5</v>
      </c>
      <c r="D362" s="356" t="s">
        <v>9</v>
      </c>
      <c r="E362" s="209"/>
      <c r="F362" s="419">
        <f>C362*E362</f>
        <v>0</v>
      </c>
    </row>
    <row r="363" spans="1:6" x14ac:dyDescent="0.25">
      <c r="A363" s="329"/>
      <c r="B363" s="355"/>
      <c r="C363" s="327"/>
      <c r="D363" s="356"/>
      <c r="E363" s="209"/>
      <c r="F363" s="419"/>
    </row>
    <row r="364" spans="1:6" x14ac:dyDescent="0.25">
      <c r="A364" s="327" t="s">
        <v>281</v>
      </c>
      <c r="B364" s="357" t="s">
        <v>284</v>
      </c>
      <c r="C364" s="327">
        <v>5</v>
      </c>
      <c r="D364" s="356" t="s">
        <v>9</v>
      </c>
      <c r="E364" s="209"/>
      <c r="F364" s="419">
        <f>C364*E364</f>
        <v>0</v>
      </c>
    </row>
    <row r="365" spans="1:6" x14ac:dyDescent="0.25">
      <c r="A365" s="327"/>
      <c r="B365" s="351"/>
      <c r="C365" s="352"/>
      <c r="D365" s="352"/>
      <c r="E365" s="215"/>
      <c r="F365" s="417"/>
    </row>
    <row r="366" spans="1:6" x14ac:dyDescent="0.25">
      <c r="A366" s="329"/>
      <c r="B366" s="351"/>
      <c r="C366" s="352"/>
      <c r="D366" s="352"/>
      <c r="E366" s="215"/>
      <c r="F366" s="417"/>
    </row>
    <row r="367" spans="1:6" x14ac:dyDescent="0.25">
      <c r="A367" s="350"/>
      <c r="B367" s="351"/>
      <c r="C367" s="352"/>
      <c r="D367" s="352"/>
      <c r="E367" s="215"/>
      <c r="F367" s="417"/>
    </row>
    <row r="368" spans="1:6" x14ac:dyDescent="0.25">
      <c r="A368" s="350"/>
      <c r="B368" s="351"/>
      <c r="C368" s="352"/>
      <c r="D368" s="352"/>
      <c r="E368" s="215"/>
      <c r="F368" s="417"/>
    </row>
    <row r="369" spans="1:6" x14ac:dyDescent="0.25">
      <c r="A369" s="350"/>
      <c r="B369" s="351"/>
      <c r="C369" s="352"/>
      <c r="D369" s="352"/>
      <c r="E369" s="215"/>
      <c r="F369" s="417"/>
    </row>
    <row r="370" spans="1:6" x14ac:dyDescent="0.25">
      <c r="A370" s="350"/>
      <c r="B370" s="351"/>
      <c r="C370" s="352"/>
      <c r="D370" s="352"/>
      <c r="E370" s="215"/>
      <c r="F370" s="417"/>
    </row>
    <row r="371" spans="1:6" x14ac:dyDescent="0.25">
      <c r="A371" s="350"/>
      <c r="B371" s="351"/>
      <c r="C371" s="352"/>
      <c r="D371" s="352"/>
      <c r="E371" s="215"/>
      <c r="F371" s="417"/>
    </row>
    <row r="372" spans="1:6" x14ac:dyDescent="0.25">
      <c r="A372" s="350"/>
      <c r="B372" s="351"/>
      <c r="C372" s="352"/>
      <c r="D372" s="352"/>
      <c r="E372" s="215"/>
      <c r="F372" s="417"/>
    </row>
    <row r="373" spans="1:6" x14ac:dyDescent="0.25">
      <c r="A373" s="350"/>
      <c r="B373" s="351"/>
      <c r="C373" s="352"/>
      <c r="D373" s="352"/>
      <c r="E373" s="215"/>
      <c r="F373" s="417"/>
    </row>
    <row r="374" spans="1:6" x14ac:dyDescent="0.25">
      <c r="A374" s="350"/>
      <c r="B374" s="351"/>
      <c r="C374" s="352"/>
      <c r="D374" s="352"/>
      <c r="E374" s="215"/>
      <c r="F374" s="417"/>
    </row>
    <row r="375" spans="1:6" x14ac:dyDescent="0.25">
      <c r="A375" s="350"/>
      <c r="B375" s="351"/>
      <c r="C375" s="352"/>
      <c r="D375" s="352"/>
      <c r="E375" s="215"/>
      <c r="F375" s="417"/>
    </row>
    <row r="376" spans="1:6" x14ac:dyDescent="0.25">
      <c r="A376" s="350"/>
      <c r="B376" s="351"/>
      <c r="C376" s="352"/>
      <c r="D376" s="352"/>
      <c r="E376" s="215"/>
      <c r="F376" s="417"/>
    </row>
    <row r="377" spans="1:6" x14ac:dyDescent="0.25">
      <c r="A377" s="350"/>
      <c r="B377" s="351"/>
      <c r="C377" s="352"/>
      <c r="D377" s="352"/>
      <c r="E377" s="215"/>
      <c r="F377" s="417"/>
    </row>
    <row r="378" spans="1:6" x14ac:dyDescent="0.25">
      <c r="A378" s="350"/>
      <c r="B378" s="351"/>
      <c r="C378" s="352"/>
      <c r="D378" s="352"/>
      <c r="E378" s="215"/>
      <c r="F378" s="417"/>
    </row>
    <row r="379" spans="1:6" x14ac:dyDescent="0.25">
      <c r="A379" s="350"/>
      <c r="B379" s="351"/>
      <c r="C379" s="352"/>
      <c r="D379" s="352"/>
      <c r="E379" s="215"/>
      <c r="F379" s="417"/>
    </row>
    <row r="380" spans="1:6" x14ac:dyDescent="0.25">
      <c r="A380" s="350"/>
      <c r="B380" s="351"/>
      <c r="C380" s="352"/>
      <c r="D380" s="352"/>
      <c r="E380" s="215"/>
      <c r="F380" s="417"/>
    </row>
    <row r="381" spans="1:6" x14ac:dyDescent="0.25">
      <c r="A381" s="350"/>
      <c r="B381" s="351"/>
      <c r="C381" s="352"/>
      <c r="D381" s="352"/>
      <c r="E381" s="215"/>
      <c r="F381" s="417"/>
    </row>
    <row r="382" spans="1:6" x14ac:dyDescent="0.25">
      <c r="A382" s="350"/>
      <c r="B382" s="351"/>
      <c r="C382" s="352"/>
      <c r="D382" s="352"/>
      <c r="E382" s="215"/>
      <c r="F382" s="417"/>
    </row>
    <row r="383" spans="1:6" x14ac:dyDescent="0.25">
      <c r="A383" s="350"/>
      <c r="B383" s="351"/>
      <c r="C383" s="352"/>
      <c r="D383" s="352"/>
      <c r="E383" s="215"/>
      <c r="F383" s="417"/>
    </row>
    <row r="384" spans="1:6" x14ac:dyDescent="0.25">
      <c r="A384" s="350"/>
      <c r="B384" s="351"/>
      <c r="C384" s="352"/>
      <c r="D384" s="352"/>
      <c r="E384" s="215"/>
      <c r="F384" s="417"/>
    </row>
    <row r="385" spans="1:6" x14ac:dyDescent="0.25">
      <c r="A385" s="350"/>
      <c r="B385" s="351"/>
      <c r="C385" s="352"/>
      <c r="D385" s="352"/>
      <c r="E385" s="215"/>
      <c r="F385" s="417"/>
    </row>
    <row r="386" spans="1:6" x14ac:dyDescent="0.25">
      <c r="A386" s="350"/>
      <c r="B386" s="351"/>
      <c r="C386" s="352"/>
      <c r="D386" s="352"/>
      <c r="E386" s="215"/>
      <c r="F386" s="417"/>
    </row>
    <row r="387" spans="1:6" x14ac:dyDescent="0.25">
      <c r="A387" s="350"/>
      <c r="B387" s="351"/>
      <c r="C387" s="352"/>
      <c r="D387" s="352"/>
      <c r="E387" s="215"/>
      <c r="F387" s="417"/>
    </row>
    <row r="388" spans="1:6" x14ac:dyDescent="0.25">
      <c r="A388" s="350"/>
      <c r="B388" s="351"/>
      <c r="C388" s="352"/>
      <c r="D388" s="352"/>
      <c r="E388" s="215"/>
      <c r="F388" s="417"/>
    </row>
    <row r="389" spans="1:6" x14ac:dyDescent="0.25">
      <c r="A389" s="350"/>
      <c r="B389" s="351"/>
      <c r="C389" s="352"/>
      <c r="D389" s="352"/>
      <c r="E389" s="215"/>
      <c r="F389" s="417"/>
    </row>
    <row r="390" spans="1:6" x14ac:dyDescent="0.25">
      <c r="A390" s="350"/>
      <c r="B390" s="351"/>
      <c r="C390" s="352"/>
      <c r="D390" s="352"/>
      <c r="E390" s="215"/>
      <c r="F390" s="417"/>
    </row>
    <row r="391" spans="1:6" x14ac:dyDescent="0.25">
      <c r="A391" s="350"/>
      <c r="B391" s="351"/>
      <c r="C391" s="352"/>
      <c r="D391" s="352"/>
      <c r="E391" s="215"/>
      <c r="F391" s="417"/>
    </row>
    <row r="392" spans="1:6" x14ac:dyDescent="0.25">
      <c r="A392" s="350"/>
      <c r="B392" s="351"/>
      <c r="C392" s="352"/>
      <c r="D392" s="352"/>
      <c r="E392" s="215"/>
      <c r="F392" s="417"/>
    </row>
    <row r="393" spans="1:6" x14ac:dyDescent="0.25">
      <c r="A393" s="350"/>
      <c r="B393" s="351"/>
      <c r="C393" s="352"/>
      <c r="D393" s="352"/>
      <c r="E393" s="215"/>
      <c r="F393" s="417"/>
    </row>
    <row r="394" spans="1:6" x14ac:dyDescent="0.25">
      <c r="A394" s="350"/>
      <c r="B394" s="351"/>
      <c r="C394" s="352"/>
      <c r="D394" s="352"/>
      <c r="E394" s="215"/>
      <c r="F394" s="417"/>
    </row>
    <row r="395" spans="1:6" x14ac:dyDescent="0.25">
      <c r="A395" s="352"/>
      <c r="B395" s="358"/>
      <c r="C395" s="352"/>
      <c r="D395" s="352"/>
      <c r="E395" s="215"/>
      <c r="F395" s="417"/>
    </row>
    <row r="396" spans="1:6" x14ac:dyDescent="0.25">
      <c r="A396" s="352"/>
      <c r="B396" s="358"/>
      <c r="C396" s="352"/>
      <c r="D396" s="352"/>
      <c r="E396" s="215"/>
      <c r="F396" s="417"/>
    </row>
    <row r="397" spans="1:6" x14ac:dyDescent="0.25">
      <c r="A397" s="352"/>
      <c r="B397" s="358"/>
      <c r="C397" s="352"/>
      <c r="D397" s="352"/>
      <c r="E397" s="215"/>
      <c r="F397" s="417"/>
    </row>
    <row r="398" spans="1:6" x14ac:dyDescent="0.25">
      <c r="A398" s="352"/>
      <c r="B398" s="358"/>
      <c r="C398" s="352"/>
      <c r="D398" s="352"/>
      <c r="E398" s="215"/>
      <c r="F398" s="417"/>
    </row>
    <row r="399" spans="1:6" x14ac:dyDescent="0.25">
      <c r="A399" s="352"/>
      <c r="B399" s="358"/>
      <c r="C399" s="352"/>
      <c r="D399" s="352"/>
      <c r="E399" s="215"/>
      <c r="F399" s="417"/>
    </row>
    <row r="400" spans="1:6" x14ac:dyDescent="0.25">
      <c r="A400" s="352"/>
      <c r="B400" s="358"/>
      <c r="C400" s="352"/>
      <c r="D400" s="352"/>
      <c r="E400" s="215"/>
      <c r="F400" s="417"/>
    </row>
    <row r="401" spans="1:6" x14ac:dyDescent="0.25">
      <c r="A401" s="352"/>
      <c r="B401" s="358"/>
      <c r="C401" s="352"/>
      <c r="D401" s="352"/>
      <c r="E401" s="215"/>
      <c r="F401" s="417"/>
    </row>
    <row r="402" spans="1:6" x14ac:dyDescent="0.25">
      <c r="A402" s="352"/>
      <c r="B402" s="358"/>
      <c r="C402" s="352"/>
      <c r="D402" s="352"/>
      <c r="E402" s="215"/>
      <c r="F402" s="417"/>
    </row>
    <row r="403" spans="1:6" x14ac:dyDescent="0.25">
      <c r="A403" s="352"/>
      <c r="B403" s="358"/>
      <c r="C403" s="352"/>
      <c r="D403" s="352"/>
      <c r="E403" s="215"/>
      <c r="F403" s="417"/>
    </row>
    <row r="404" spans="1:6" x14ac:dyDescent="0.25">
      <c r="A404" s="352"/>
      <c r="B404" s="358"/>
      <c r="C404" s="352"/>
      <c r="D404" s="352"/>
      <c r="E404" s="215"/>
      <c r="F404" s="417"/>
    </row>
    <row r="405" spans="1:6" x14ac:dyDescent="0.25">
      <c r="A405" s="352"/>
      <c r="B405" s="358"/>
      <c r="C405" s="352"/>
      <c r="D405" s="352"/>
      <c r="E405" s="215"/>
      <c r="F405" s="417"/>
    </row>
    <row r="406" spans="1:6" x14ac:dyDescent="0.25">
      <c r="A406" s="352"/>
      <c r="B406" s="358"/>
      <c r="C406" s="352"/>
      <c r="D406" s="352"/>
      <c r="E406" s="215"/>
      <c r="F406" s="417"/>
    </row>
    <row r="407" spans="1:6" x14ac:dyDescent="0.25">
      <c r="A407" s="352"/>
      <c r="B407" s="358"/>
      <c r="C407" s="352"/>
      <c r="D407" s="352"/>
      <c r="E407" s="215"/>
      <c r="F407" s="417"/>
    </row>
    <row r="408" spans="1:6" x14ac:dyDescent="0.25">
      <c r="A408" s="352"/>
      <c r="B408" s="358"/>
      <c r="C408" s="352"/>
      <c r="D408" s="352"/>
      <c r="E408" s="215"/>
      <c r="F408" s="417"/>
    </row>
    <row r="409" spans="1:6" x14ac:dyDescent="0.25">
      <c r="A409" s="352"/>
      <c r="B409" s="358"/>
      <c r="C409" s="352"/>
      <c r="D409" s="352"/>
      <c r="E409" s="215"/>
      <c r="F409" s="417"/>
    </row>
    <row r="410" spans="1:6" x14ac:dyDescent="0.25">
      <c r="A410" s="352"/>
      <c r="B410" s="358"/>
      <c r="C410" s="352"/>
      <c r="D410" s="352"/>
      <c r="E410" s="215"/>
      <c r="F410" s="417"/>
    </row>
    <row r="411" spans="1:6" x14ac:dyDescent="0.25">
      <c r="A411" s="352"/>
      <c r="B411" s="358"/>
      <c r="C411" s="352"/>
      <c r="D411" s="352"/>
      <c r="E411" s="215"/>
      <c r="F411" s="417"/>
    </row>
    <row r="412" spans="1:6" x14ac:dyDescent="0.25">
      <c r="A412" s="352"/>
      <c r="B412" s="358"/>
      <c r="C412" s="352"/>
      <c r="D412" s="352"/>
      <c r="E412" s="215"/>
      <c r="F412" s="417"/>
    </row>
    <row r="413" spans="1:6" x14ac:dyDescent="0.25">
      <c r="A413" s="346"/>
      <c r="B413" s="359" t="s">
        <v>22</v>
      </c>
      <c r="C413" s="347"/>
      <c r="D413" s="347"/>
      <c r="E413" s="213"/>
      <c r="F413" s="415">
        <f>SUM(F357:F412)</f>
        <v>0</v>
      </c>
    </row>
    <row r="414" spans="1:6" x14ac:dyDescent="0.25">
      <c r="A414" s="348"/>
      <c r="B414" s="360"/>
      <c r="C414" s="349"/>
      <c r="D414" s="349"/>
      <c r="E414" s="214"/>
      <c r="F414" s="416"/>
    </row>
    <row r="415" spans="1:6" x14ac:dyDescent="0.25">
      <c r="A415" s="364" t="s">
        <v>80</v>
      </c>
      <c r="B415" s="365" t="s">
        <v>1</v>
      </c>
      <c r="C415" s="365"/>
      <c r="D415" s="365"/>
      <c r="E415" s="217"/>
      <c r="F415" s="604" t="s">
        <v>6</v>
      </c>
    </row>
    <row r="416" spans="1:6" x14ac:dyDescent="0.25">
      <c r="A416" s="367"/>
      <c r="B416" s="368"/>
      <c r="C416" s="368"/>
      <c r="D416" s="368"/>
      <c r="E416" s="219"/>
      <c r="F416" s="605" t="s">
        <v>115</v>
      </c>
    </row>
    <row r="417" spans="1:6" x14ac:dyDescent="0.25">
      <c r="A417" s="369"/>
      <c r="B417" s="370"/>
      <c r="C417" s="563"/>
      <c r="D417" s="564"/>
      <c r="E417" s="490"/>
      <c r="F417" s="606"/>
    </row>
    <row r="418" spans="1:6" x14ac:dyDescent="0.25">
      <c r="A418" s="280"/>
      <c r="B418" s="373" t="s">
        <v>242</v>
      </c>
      <c r="C418" s="563"/>
      <c r="D418" s="370"/>
      <c r="E418" s="491"/>
      <c r="F418" s="606"/>
    </row>
    <row r="419" spans="1:6" x14ac:dyDescent="0.25">
      <c r="A419" s="279"/>
      <c r="B419" s="375"/>
      <c r="C419" s="563"/>
      <c r="D419" s="370"/>
      <c r="E419" s="491"/>
      <c r="F419" s="606"/>
    </row>
    <row r="420" spans="1:6" x14ac:dyDescent="0.25">
      <c r="A420" s="235" t="s">
        <v>7</v>
      </c>
      <c r="B420" s="376" t="str">
        <f>B6</f>
        <v>SANITARY FITTINGS - CLIENT SUPPLY</v>
      </c>
      <c r="C420" s="563"/>
      <c r="D420" s="370"/>
      <c r="E420" s="491"/>
      <c r="F420" s="606">
        <f>F66</f>
        <v>147300</v>
      </c>
    </row>
    <row r="421" spans="1:6" x14ac:dyDescent="0.25">
      <c r="A421" s="279"/>
      <c r="B421" s="375"/>
      <c r="C421" s="563"/>
      <c r="D421" s="370"/>
      <c r="E421" s="491"/>
      <c r="F421" s="606"/>
    </row>
    <row r="422" spans="1:6" x14ac:dyDescent="0.25">
      <c r="A422" s="565" t="s">
        <v>23</v>
      </c>
      <c r="B422" s="375" t="str">
        <f>B71</f>
        <v>SANITARY FITTINGS - LABOUR</v>
      </c>
      <c r="C422" s="563"/>
      <c r="D422" s="370"/>
      <c r="E422" s="491"/>
      <c r="F422" s="606">
        <f>F113</f>
        <v>0</v>
      </c>
    </row>
    <row r="423" spans="1:6" x14ac:dyDescent="0.25">
      <c r="A423" s="279"/>
      <c r="B423" s="375"/>
      <c r="C423" s="563"/>
      <c r="D423" s="370"/>
      <c r="E423" s="491"/>
      <c r="F423" s="606"/>
    </row>
    <row r="424" spans="1:6" x14ac:dyDescent="0.25">
      <c r="A424" s="235" t="s">
        <v>59</v>
      </c>
      <c r="B424" s="375" t="str">
        <f>B119</f>
        <v xml:space="preserve">PLUMBING INSTALLATIONS </v>
      </c>
      <c r="C424" s="563"/>
      <c r="D424" s="370"/>
      <c r="E424" s="491"/>
      <c r="F424" s="606">
        <f>F171</f>
        <v>0</v>
      </c>
    </row>
    <row r="425" spans="1:6" x14ac:dyDescent="0.25">
      <c r="A425" s="279"/>
      <c r="B425" s="375"/>
      <c r="C425" s="563"/>
      <c r="D425" s="370"/>
      <c r="E425" s="491"/>
      <c r="F425" s="606"/>
    </row>
    <row r="426" spans="1:6" x14ac:dyDescent="0.25">
      <c r="A426" s="235" t="s">
        <v>118</v>
      </c>
      <c r="B426" s="375" t="str">
        <f>B177</f>
        <v>FOUL WATER DRAINAGE INSTALLATIONS</v>
      </c>
      <c r="C426" s="563"/>
      <c r="D426" s="370"/>
      <c r="E426" s="491"/>
      <c r="F426" s="606">
        <f>F230</f>
        <v>0</v>
      </c>
    </row>
    <row r="427" spans="1:6" x14ac:dyDescent="0.25">
      <c r="A427" s="279"/>
      <c r="B427" s="375"/>
      <c r="C427" s="563"/>
      <c r="D427" s="370"/>
      <c r="E427" s="491"/>
      <c r="F427" s="606"/>
    </row>
    <row r="428" spans="1:6" x14ac:dyDescent="0.25">
      <c r="A428" s="235"/>
      <c r="B428" s="375"/>
      <c r="C428" s="563"/>
      <c r="D428" s="370"/>
      <c r="E428" s="491"/>
      <c r="F428" s="606"/>
    </row>
    <row r="429" spans="1:6" x14ac:dyDescent="0.25">
      <c r="A429" s="279"/>
      <c r="B429" s="375"/>
      <c r="C429" s="563"/>
      <c r="D429" s="370"/>
      <c r="E429" s="491"/>
      <c r="F429" s="607"/>
    </row>
    <row r="430" spans="1:6" x14ac:dyDescent="0.25">
      <c r="A430" s="566"/>
      <c r="B430" s="567"/>
      <c r="C430" s="568"/>
      <c r="D430" s="569"/>
      <c r="E430" s="492"/>
      <c r="F430" s="608"/>
    </row>
    <row r="431" spans="1:6" x14ac:dyDescent="0.25">
      <c r="A431" s="570" t="s">
        <v>8</v>
      </c>
      <c r="B431" s="571" t="s">
        <v>210</v>
      </c>
      <c r="C431" s="572"/>
      <c r="D431" s="573"/>
      <c r="E431" s="493"/>
      <c r="F431" s="609">
        <f>SUM(F419:F430)</f>
        <v>147300</v>
      </c>
    </row>
    <row r="432" spans="1:6" x14ac:dyDescent="0.25">
      <c r="A432" s="565"/>
      <c r="B432" s="375"/>
      <c r="C432" s="563"/>
      <c r="D432" s="370"/>
      <c r="E432" s="491"/>
      <c r="F432" s="606"/>
    </row>
    <row r="433" spans="1:6" x14ac:dyDescent="0.25">
      <c r="A433" s="570" t="s">
        <v>11</v>
      </c>
      <c r="B433" s="574" t="s">
        <v>209</v>
      </c>
      <c r="C433" s="575"/>
      <c r="D433" s="576"/>
      <c r="E433" s="494"/>
      <c r="F433" s="610">
        <f>F431*10</f>
        <v>1473000</v>
      </c>
    </row>
    <row r="434" spans="1:6" x14ac:dyDescent="0.25">
      <c r="A434" s="279"/>
      <c r="B434" s="375"/>
      <c r="C434" s="563"/>
      <c r="D434" s="370"/>
      <c r="E434" s="491"/>
      <c r="F434" s="606"/>
    </row>
    <row r="435" spans="1:6" x14ac:dyDescent="0.25">
      <c r="A435" s="279"/>
      <c r="B435" s="375"/>
      <c r="C435" s="563"/>
      <c r="D435" s="370"/>
      <c r="E435" s="491"/>
      <c r="F435" s="606"/>
    </row>
    <row r="436" spans="1:6" x14ac:dyDescent="0.25">
      <c r="A436" s="279"/>
      <c r="B436" s="373" t="s">
        <v>212</v>
      </c>
      <c r="C436" s="563"/>
      <c r="D436" s="370"/>
      <c r="E436" s="491"/>
      <c r="F436" s="606"/>
    </row>
    <row r="437" spans="1:6" x14ac:dyDescent="0.25">
      <c r="A437" s="279"/>
      <c r="B437" s="375"/>
      <c r="C437" s="563"/>
      <c r="D437" s="370"/>
      <c r="E437" s="491"/>
      <c r="F437" s="606"/>
    </row>
    <row r="438" spans="1:6" x14ac:dyDescent="0.25">
      <c r="A438" s="565" t="s">
        <v>207</v>
      </c>
      <c r="B438" s="375" t="str">
        <f>B236</f>
        <v>WATER RETICULATION PIPEWORK</v>
      </c>
      <c r="C438" s="563"/>
      <c r="D438" s="370"/>
      <c r="E438" s="491"/>
      <c r="F438" s="606">
        <f>F289</f>
        <v>0</v>
      </c>
    </row>
    <row r="439" spans="1:6" x14ac:dyDescent="0.25">
      <c r="A439" s="565"/>
      <c r="B439" s="375"/>
      <c r="C439" s="563"/>
      <c r="D439" s="370"/>
      <c r="E439" s="491"/>
      <c r="F439" s="606"/>
    </row>
    <row r="440" spans="1:6" x14ac:dyDescent="0.25">
      <c r="A440" s="565" t="s">
        <v>208</v>
      </c>
      <c r="B440" s="375" t="str">
        <f>B295</f>
        <v>EXTERNAL FOUL WATER DRAINAGE INSTALLATIONS</v>
      </c>
      <c r="C440" s="563"/>
      <c r="D440" s="370"/>
      <c r="E440" s="491"/>
      <c r="F440" s="606">
        <f>F351</f>
        <v>0</v>
      </c>
    </row>
    <row r="441" spans="1:6" x14ac:dyDescent="0.25">
      <c r="A441" s="565"/>
      <c r="B441" s="375"/>
      <c r="C441" s="563"/>
      <c r="D441" s="370"/>
      <c r="E441" s="491"/>
      <c r="F441" s="606"/>
    </row>
    <row r="442" spans="1:6" x14ac:dyDescent="0.25">
      <c r="A442" s="565" t="s">
        <v>286</v>
      </c>
      <c r="B442" s="375" t="s">
        <v>386</v>
      </c>
      <c r="C442" s="563"/>
      <c r="D442" s="370"/>
      <c r="E442" s="491"/>
      <c r="F442" s="611">
        <f>F413</f>
        <v>0</v>
      </c>
    </row>
    <row r="443" spans="1:6" x14ac:dyDescent="0.25">
      <c r="A443" s="565"/>
      <c r="B443" s="375"/>
      <c r="C443" s="563"/>
      <c r="D443" s="370"/>
      <c r="E443" s="491"/>
      <c r="F443" s="612"/>
    </row>
    <row r="444" spans="1:6" x14ac:dyDescent="0.25">
      <c r="A444" s="565"/>
      <c r="B444" s="375"/>
      <c r="C444" s="563"/>
      <c r="D444" s="370"/>
      <c r="E444" s="491"/>
      <c r="F444" s="612"/>
    </row>
    <row r="445" spans="1:6" x14ac:dyDescent="0.25">
      <c r="A445" s="279"/>
      <c r="B445" s="375"/>
      <c r="C445" s="563"/>
      <c r="D445" s="370"/>
      <c r="E445" s="491"/>
      <c r="F445" s="606"/>
    </row>
    <row r="446" spans="1:6" x14ac:dyDescent="0.25">
      <c r="A446" s="570" t="s">
        <v>13</v>
      </c>
      <c r="B446" s="574" t="s">
        <v>391</v>
      </c>
      <c r="C446" s="575"/>
      <c r="D446" s="576"/>
      <c r="E446" s="494"/>
      <c r="F446" s="610">
        <f>SUM(F436:F445)</f>
        <v>0</v>
      </c>
    </row>
    <row r="447" spans="1:6" x14ac:dyDescent="0.25">
      <c r="A447" s="279"/>
      <c r="B447" s="375"/>
      <c r="C447" s="563"/>
      <c r="D447" s="370"/>
      <c r="E447" s="491"/>
      <c r="F447" s="606"/>
    </row>
    <row r="448" spans="1:6" x14ac:dyDescent="0.25">
      <c r="A448" s="279"/>
      <c r="B448" s="375"/>
      <c r="C448" s="563"/>
      <c r="D448" s="370"/>
      <c r="E448" s="491"/>
      <c r="F448" s="606"/>
    </row>
    <row r="449" spans="1:6" x14ac:dyDescent="0.25">
      <c r="A449" s="570" t="s">
        <v>15</v>
      </c>
      <c r="B449" s="574" t="s">
        <v>243</v>
      </c>
      <c r="C449" s="575"/>
      <c r="D449" s="576"/>
      <c r="E449" s="494"/>
      <c r="F449" s="613">
        <f>F433+F446</f>
        <v>1473000</v>
      </c>
    </row>
    <row r="450" spans="1:6" x14ac:dyDescent="0.25">
      <c r="A450" s="279"/>
      <c r="B450" s="375"/>
      <c r="C450" s="563"/>
      <c r="D450" s="370"/>
      <c r="E450" s="491"/>
      <c r="F450" s="606"/>
    </row>
    <row r="451" spans="1:6" x14ac:dyDescent="0.25">
      <c r="A451" s="279"/>
      <c r="B451" s="375"/>
      <c r="C451" s="563"/>
      <c r="D451" s="370"/>
      <c r="E451" s="491"/>
      <c r="F451" s="606"/>
    </row>
    <row r="452" spans="1:6" x14ac:dyDescent="0.25">
      <c r="A452" s="279"/>
      <c r="B452" s="375"/>
      <c r="C452" s="563"/>
      <c r="D452" s="370"/>
      <c r="E452" s="491"/>
      <c r="F452" s="606"/>
    </row>
    <row r="453" spans="1:6" x14ac:dyDescent="0.25">
      <c r="A453" s="279"/>
      <c r="B453" s="375"/>
      <c r="C453" s="563"/>
      <c r="D453" s="370"/>
      <c r="E453" s="491"/>
      <c r="F453" s="606"/>
    </row>
    <row r="454" spans="1:6" x14ac:dyDescent="0.25">
      <c r="A454" s="279"/>
      <c r="B454" s="375"/>
      <c r="C454" s="563"/>
      <c r="D454" s="370"/>
      <c r="E454" s="491"/>
      <c r="F454" s="606"/>
    </row>
    <row r="455" spans="1:6" x14ac:dyDescent="0.25">
      <c r="A455" s="279"/>
      <c r="B455" s="375"/>
      <c r="C455" s="563"/>
      <c r="D455" s="370"/>
      <c r="E455" s="491"/>
      <c r="F455" s="606"/>
    </row>
    <row r="456" spans="1:6" x14ac:dyDescent="0.25">
      <c r="A456" s="279"/>
      <c r="B456" s="375"/>
      <c r="C456" s="563"/>
      <c r="D456" s="370"/>
      <c r="E456" s="491"/>
      <c r="F456" s="606"/>
    </row>
    <row r="457" spans="1:6" x14ac:dyDescent="0.25">
      <c r="A457" s="279"/>
      <c r="B457" s="375"/>
      <c r="C457" s="563"/>
      <c r="D457" s="370"/>
      <c r="E457" s="491"/>
      <c r="F457" s="606"/>
    </row>
    <row r="458" spans="1:6" x14ac:dyDescent="0.25">
      <c r="A458" s="279"/>
      <c r="B458" s="375"/>
      <c r="C458" s="563"/>
      <c r="D458" s="370"/>
      <c r="E458" s="491"/>
      <c r="F458" s="606"/>
    </row>
    <row r="459" spans="1:6" x14ac:dyDescent="0.25">
      <c r="A459" s="279"/>
      <c r="B459" s="375"/>
      <c r="C459" s="563"/>
      <c r="D459" s="370"/>
      <c r="E459" s="491"/>
      <c r="F459" s="606"/>
    </row>
    <row r="460" spans="1:6" x14ac:dyDescent="0.25">
      <c r="A460" s="279"/>
      <c r="B460" s="375"/>
      <c r="C460" s="563"/>
      <c r="D460" s="370"/>
      <c r="E460" s="491"/>
      <c r="F460" s="606"/>
    </row>
    <row r="461" spans="1:6" x14ac:dyDescent="0.25">
      <c r="A461" s="279"/>
      <c r="B461" s="375"/>
      <c r="C461" s="563"/>
      <c r="D461" s="370"/>
      <c r="E461" s="491"/>
      <c r="F461" s="606"/>
    </row>
    <row r="462" spans="1:6" x14ac:dyDescent="0.25">
      <c r="A462" s="279"/>
      <c r="B462" s="375"/>
      <c r="C462" s="563"/>
      <c r="D462" s="370"/>
      <c r="E462" s="491"/>
      <c r="F462" s="606"/>
    </row>
    <row r="463" spans="1:6" x14ac:dyDescent="0.25">
      <c r="A463" s="279"/>
      <c r="B463" s="375"/>
      <c r="C463" s="563"/>
      <c r="D463" s="370"/>
      <c r="E463" s="491"/>
      <c r="F463" s="606"/>
    </row>
    <row r="464" spans="1:6" x14ac:dyDescent="0.25">
      <c r="A464" s="279"/>
      <c r="B464" s="375"/>
      <c r="C464" s="563"/>
      <c r="D464" s="370"/>
      <c r="E464" s="491"/>
      <c r="F464" s="606"/>
    </row>
    <row r="465" spans="1:6" x14ac:dyDescent="0.25">
      <c r="A465" s="279"/>
      <c r="B465" s="375"/>
      <c r="C465" s="563"/>
      <c r="D465" s="370"/>
      <c r="E465" s="491"/>
      <c r="F465" s="606"/>
    </row>
    <row r="466" spans="1:6" x14ac:dyDescent="0.25">
      <c r="A466" s="279"/>
      <c r="B466" s="375"/>
      <c r="C466" s="563"/>
      <c r="D466" s="370"/>
      <c r="E466" s="491"/>
      <c r="F466" s="606"/>
    </row>
    <row r="467" spans="1:6" x14ac:dyDescent="0.25">
      <c r="A467" s="279"/>
      <c r="B467" s="375"/>
      <c r="C467" s="563"/>
      <c r="D467" s="370"/>
      <c r="E467" s="491"/>
      <c r="F467" s="606"/>
    </row>
    <row r="468" spans="1:6" x14ac:dyDescent="0.25">
      <c r="A468" s="279"/>
      <c r="B468" s="375"/>
      <c r="C468" s="563"/>
      <c r="D468" s="370"/>
      <c r="E468" s="491"/>
      <c r="F468" s="606"/>
    </row>
    <row r="469" spans="1:6" x14ac:dyDescent="0.25">
      <c r="A469" s="279"/>
      <c r="B469" s="375"/>
      <c r="C469" s="563"/>
      <c r="D469" s="370"/>
      <c r="E469" s="491"/>
      <c r="F469" s="606"/>
    </row>
    <row r="470" spans="1:6" x14ac:dyDescent="0.25">
      <c r="A470" s="279"/>
      <c r="B470" s="375"/>
      <c r="C470" s="563"/>
      <c r="D470" s="370"/>
      <c r="E470" s="491"/>
      <c r="F470" s="606"/>
    </row>
    <row r="471" spans="1:6" x14ac:dyDescent="0.25">
      <c r="A471" s="279"/>
      <c r="B471" s="375"/>
      <c r="C471" s="563"/>
      <c r="D471" s="370"/>
      <c r="E471" s="491"/>
      <c r="F471" s="606"/>
    </row>
    <row r="472" spans="1:6" x14ac:dyDescent="0.25">
      <c r="A472" s="279"/>
      <c r="B472" s="375"/>
      <c r="C472" s="563"/>
      <c r="D472" s="370"/>
      <c r="E472" s="491"/>
      <c r="F472" s="606"/>
    </row>
    <row r="473" spans="1:6" x14ac:dyDescent="0.25">
      <c r="A473" s="279"/>
      <c r="B473" s="375"/>
      <c r="C473" s="563"/>
      <c r="D473" s="370"/>
      <c r="E473" s="491"/>
      <c r="F473" s="606"/>
    </row>
    <row r="474" spans="1:6" x14ac:dyDescent="0.25">
      <c r="A474" s="279"/>
      <c r="B474" s="375"/>
      <c r="C474" s="563"/>
      <c r="D474" s="370"/>
      <c r="E474" s="491"/>
      <c r="F474" s="606"/>
    </row>
    <row r="475" spans="1:6" x14ac:dyDescent="0.25">
      <c r="A475" s="279"/>
      <c r="B475" s="375"/>
      <c r="C475" s="563"/>
      <c r="D475" s="370"/>
      <c r="E475" s="491"/>
      <c r="F475" s="606"/>
    </row>
    <row r="476" spans="1:6" x14ac:dyDescent="0.25">
      <c r="A476" s="377" t="s">
        <v>13</v>
      </c>
      <c r="B476" s="378" t="s">
        <v>353</v>
      </c>
      <c r="C476" s="577"/>
      <c r="D476" s="578"/>
      <c r="E476" s="495"/>
      <c r="F476" s="614">
        <f>F449</f>
        <v>1473000</v>
      </c>
    </row>
    <row r="477" spans="1:6" x14ac:dyDescent="0.25">
      <c r="A477" s="381"/>
      <c r="B477" s="382"/>
      <c r="C477" s="579"/>
      <c r="D477" s="580"/>
      <c r="E477" s="496"/>
      <c r="F477" s="615"/>
    </row>
  </sheetData>
  <sheetProtection algorithmName="SHA-512" hashValue="VN5oIcGiHcjBHI+Ijtm9PWyC6pyVPvutSNivuN4TlpluPXFvBTMx6WmUoMA2mhx8N3hkKZBKsHzQsCPo+io+9w==" saltValue="Q9ZNI46oBS4TNMiA3tPjMw==" spinCount="100000" sheet="1" objects="1" scenarios="1"/>
  <mergeCells count="24">
    <mergeCell ref="A3:A4"/>
    <mergeCell ref="B3:B4"/>
    <mergeCell ref="C3:C4"/>
    <mergeCell ref="D3:D4"/>
    <mergeCell ref="A68:A69"/>
    <mergeCell ref="B68:B69"/>
    <mergeCell ref="C68:C69"/>
    <mergeCell ref="D68:D69"/>
    <mergeCell ref="A174:A175"/>
    <mergeCell ref="B174:B175"/>
    <mergeCell ref="C174:C175"/>
    <mergeCell ref="D174:D175"/>
    <mergeCell ref="A116:A117"/>
    <mergeCell ref="B116:B117"/>
    <mergeCell ref="C116:C117"/>
    <mergeCell ref="D116:D117"/>
    <mergeCell ref="A233:A234"/>
    <mergeCell ref="B233:B234"/>
    <mergeCell ref="C233:C234"/>
    <mergeCell ref="D233:D234"/>
    <mergeCell ref="A292:A293"/>
    <mergeCell ref="B292:B293"/>
    <mergeCell ref="C292:C293"/>
    <mergeCell ref="D292:D293"/>
  </mergeCells>
  <conditionalFormatting sqref="F355:F412">
    <cfRule type="cellIs" dxfId="4" priority="2" stopIfTrue="1" operator="equal">
      <formula>0</formula>
    </cfRule>
  </conditionalFormatting>
  <conditionalFormatting sqref="F413:F414">
    <cfRule type="cellIs" dxfId="3" priority="1" stopIfTrue="1" operator="equal">
      <formula>0</formula>
    </cfRule>
  </conditionalFormatting>
  <pageMargins left="0.77291666666666703" right="0.45" top="0.90625" bottom="0.75" header="0.3" footer="0.3"/>
  <pageSetup scale="70" firstPageNumber="16"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2" manualBreakCount="2">
    <brk id="113" max="16383" man="1"/>
    <brk id="1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6"/>
  <sheetViews>
    <sheetView view="pageBreakPreview" topLeftCell="A447" zoomScale="96" zoomScaleNormal="100" zoomScaleSheetLayoutView="96" zoomScalePageLayoutView="80" workbookViewId="0">
      <selection activeCell="E442" sqref="E442"/>
    </sheetView>
  </sheetViews>
  <sheetFormatPr defaultRowHeight="15" x14ac:dyDescent="0.25"/>
  <cols>
    <col min="1" max="1" width="7.140625" style="671" customWidth="1"/>
    <col min="2" max="2" width="81" style="672" customWidth="1"/>
    <col min="3" max="3" width="5.5703125" style="356" bestFit="1" customWidth="1"/>
    <col min="4" max="4" width="7" style="673" bestFit="1" customWidth="1"/>
    <col min="5" max="5" width="14.5703125" style="662" bestFit="1" customWidth="1"/>
    <col min="6" max="6" width="16.85546875" style="860" bestFit="1" customWidth="1"/>
    <col min="7" max="7" width="9.140625" style="617"/>
    <col min="8" max="8" width="9.140625" style="618"/>
    <col min="9" max="16384" width="9.140625" style="617"/>
  </cols>
  <sheetData>
    <row r="1" spans="1:6" ht="15" customHeight="1" x14ac:dyDescent="0.25">
      <c r="E1" s="616"/>
      <c r="F1" s="824"/>
    </row>
    <row r="2" spans="1:6" x14ac:dyDescent="0.25">
      <c r="A2" s="674" t="s">
        <v>297</v>
      </c>
      <c r="B2" s="675"/>
      <c r="E2" s="619"/>
      <c r="F2" s="825"/>
    </row>
    <row r="3" spans="1:6" x14ac:dyDescent="0.25">
      <c r="A3" s="1007" t="s">
        <v>0</v>
      </c>
      <c r="B3" s="1040" t="s">
        <v>1</v>
      </c>
      <c r="C3" s="1011" t="s">
        <v>4</v>
      </c>
      <c r="D3" s="1044" t="s">
        <v>5</v>
      </c>
      <c r="E3" s="620" t="s">
        <v>2</v>
      </c>
      <c r="F3" s="826" t="s">
        <v>6</v>
      </c>
    </row>
    <row r="4" spans="1:6" x14ac:dyDescent="0.25">
      <c r="A4" s="1008"/>
      <c r="B4" s="1041"/>
      <c r="C4" s="1012"/>
      <c r="D4" s="1045"/>
      <c r="E4" s="621" t="s">
        <v>3</v>
      </c>
      <c r="F4" s="827" t="s">
        <v>3</v>
      </c>
    </row>
    <row r="5" spans="1:6" x14ac:dyDescent="0.25">
      <c r="A5" s="676"/>
      <c r="B5" s="677"/>
      <c r="C5" s="678"/>
      <c r="D5" s="679"/>
      <c r="E5" s="622"/>
      <c r="F5" s="828"/>
    </row>
    <row r="6" spans="1:6" x14ac:dyDescent="0.25">
      <c r="A6" s="235" t="s">
        <v>7</v>
      </c>
      <c r="B6" s="236" t="s">
        <v>473</v>
      </c>
      <c r="C6" s="237"/>
      <c r="D6" s="238"/>
      <c r="E6" s="171"/>
      <c r="F6" s="829"/>
    </row>
    <row r="7" spans="1:6" x14ac:dyDescent="0.25">
      <c r="A7" s="235"/>
      <c r="B7" s="236"/>
      <c r="C7" s="237"/>
      <c r="D7" s="238"/>
      <c r="E7" s="171"/>
      <c r="F7" s="829"/>
    </row>
    <row r="8" spans="1:6" x14ac:dyDescent="0.25">
      <c r="A8" s="241"/>
      <c r="B8" s="242"/>
      <c r="C8" s="245"/>
      <c r="D8" s="258"/>
      <c r="E8" s="178"/>
      <c r="F8" s="392"/>
    </row>
    <row r="9" spans="1:6" ht="30" x14ac:dyDescent="0.25">
      <c r="A9" s="241" t="s">
        <v>8</v>
      </c>
      <c r="B9" s="242" t="s">
        <v>474</v>
      </c>
      <c r="C9" s="245"/>
      <c r="D9" s="258"/>
      <c r="E9" s="178"/>
      <c r="F9" s="392">
        <v>194600</v>
      </c>
    </row>
    <row r="10" spans="1:6" x14ac:dyDescent="0.25">
      <c r="A10" s="253"/>
      <c r="B10" s="252"/>
      <c r="C10" s="245"/>
      <c r="D10" s="245"/>
      <c r="E10" s="178"/>
      <c r="F10" s="392"/>
    </row>
    <row r="11" spans="1:6" x14ac:dyDescent="0.25">
      <c r="A11" s="243"/>
      <c r="B11" s="242"/>
      <c r="C11" s="245"/>
      <c r="D11" s="245"/>
      <c r="E11" s="178"/>
      <c r="F11" s="392"/>
    </row>
    <row r="12" spans="1:6" x14ac:dyDescent="0.25">
      <c r="A12" s="243"/>
      <c r="B12" s="246"/>
      <c r="C12" s="245"/>
      <c r="D12" s="245"/>
      <c r="E12" s="178"/>
      <c r="F12" s="392"/>
    </row>
    <row r="13" spans="1:6" x14ac:dyDescent="0.25">
      <c r="A13" s="247"/>
      <c r="B13" s="242"/>
      <c r="C13" s="245"/>
      <c r="D13" s="245"/>
      <c r="E13" s="178"/>
      <c r="F13" s="392"/>
    </row>
    <row r="14" spans="1:6" x14ac:dyDescent="0.25">
      <c r="A14" s="243"/>
      <c r="B14" s="248"/>
      <c r="C14" s="245"/>
      <c r="D14" s="245"/>
      <c r="E14" s="178"/>
      <c r="F14" s="392"/>
    </row>
    <row r="15" spans="1:6" x14ac:dyDescent="0.25">
      <c r="A15" s="243"/>
      <c r="B15" s="249"/>
      <c r="C15" s="250"/>
      <c r="D15" s="250"/>
      <c r="E15" s="171"/>
      <c r="F15" s="392"/>
    </row>
    <row r="16" spans="1:6" x14ac:dyDescent="0.25">
      <c r="A16" s="241"/>
      <c r="B16" s="242"/>
      <c r="C16" s="245"/>
      <c r="D16" s="245"/>
      <c r="E16" s="178"/>
      <c r="F16" s="392"/>
    </row>
    <row r="17" spans="1:6" x14ac:dyDescent="0.25">
      <c r="A17" s="243"/>
      <c r="B17" s="248"/>
      <c r="C17" s="245"/>
      <c r="D17" s="245"/>
      <c r="E17" s="178"/>
      <c r="F17" s="392"/>
    </row>
    <row r="18" spans="1:6" x14ac:dyDescent="0.25">
      <c r="A18" s="241"/>
      <c r="B18" s="251"/>
      <c r="C18" s="245"/>
      <c r="D18" s="245"/>
      <c r="E18" s="178"/>
      <c r="F18" s="392"/>
    </row>
    <row r="19" spans="1:6" x14ac:dyDescent="0.25">
      <c r="A19" s="241"/>
      <c r="B19" s="252"/>
      <c r="C19" s="245"/>
      <c r="D19" s="245"/>
      <c r="E19" s="178"/>
      <c r="F19" s="392"/>
    </row>
    <row r="20" spans="1:6" x14ac:dyDescent="0.25">
      <c r="A20" s="241"/>
      <c r="B20" s="252"/>
      <c r="C20" s="245"/>
      <c r="D20" s="245"/>
      <c r="E20" s="178"/>
      <c r="F20" s="392"/>
    </row>
    <row r="21" spans="1:6" x14ac:dyDescent="0.25">
      <c r="A21" s="241"/>
      <c r="B21" s="252"/>
      <c r="C21" s="245"/>
      <c r="D21" s="245"/>
      <c r="E21" s="178"/>
      <c r="F21" s="392"/>
    </row>
    <row r="22" spans="1:6" x14ac:dyDescent="0.25">
      <c r="A22" s="241"/>
      <c r="B22" s="252"/>
      <c r="C22" s="245"/>
      <c r="D22" s="245"/>
      <c r="E22" s="178"/>
      <c r="F22" s="392"/>
    </row>
    <row r="23" spans="1:6" x14ac:dyDescent="0.25">
      <c r="A23" s="253"/>
      <c r="B23" s="236"/>
      <c r="C23" s="237"/>
      <c r="D23" s="238"/>
      <c r="E23" s="171"/>
      <c r="F23" s="392"/>
    </row>
    <row r="24" spans="1:6" x14ac:dyDescent="0.25">
      <c r="A24" s="241"/>
      <c r="B24" s="242"/>
      <c r="C24" s="245"/>
      <c r="D24" s="245"/>
      <c r="E24" s="178"/>
      <c r="F24" s="392"/>
    </row>
    <row r="25" spans="1:6" x14ac:dyDescent="0.25">
      <c r="A25" s="241"/>
      <c r="B25" s="242"/>
      <c r="C25" s="245"/>
      <c r="D25" s="245"/>
      <c r="E25" s="178"/>
      <c r="F25" s="392"/>
    </row>
    <row r="26" spans="1:6" x14ac:dyDescent="0.25">
      <c r="A26" s="243"/>
      <c r="B26" s="236"/>
      <c r="C26" s="259"/>
      <c r="D26" s="260"/>
      <c r="E26" s="196"/>
      <c r="F26" s="392"/>
    </row>
    <row r="27" spans="1:6" x14ac:dyDescent="0.25">
      <c r="A27" s="243"/>
      <c r="B27" s="261"/>
      <c r="C27" s="245"/>
      <c r="D27" s="245"/>
      <c r="E27" s="178"/>
      <c r="F27" s="392"/>
    </row>
    <row r="28" spans="1:6" x14ac:dyDescent="0.25">
      <c r="A28" s="241"/>
      <c r="B28" s="242"/>
      <c r="C28" s="266"/>
      <c r="D28" s="245"/>
      <c r="E28" s="178"/>
      <c r="F28" s="392"/>
    </row>
    <row r="29" spans="1:6" x14ac:dyDescent="0.25">
      <c r="A29" s="243"/>
      <c r="B29" s="506"/>
      <c r="C29" s="266"/>
      <c r="D29" s="245"/>
      <c r="E29" s="178"/>
      <c r="F29" s="392"/>
    </row>
    <row r="30" spans="1:6" x14ac:dyDescent="0.25">
      <c r="A30" s="243"/>
      <c r="B30" s="264"/>
      <c r="C30" s="245"/>
      <c r="D30" s="258"/>
      <c r="E30" s="623"/>
      <c r="F30" s="392"/>
    </row>
    <row r="31" spans="1:6" x14ac:dyDescent="0.25">
      <c r="A31" s="680"/>
      <c r="B31" s="257"/>
      <c r="C31" s="681"/>
      <c r="D31" s="682"/>
      <c r="E31" s="624"/>
      <c r="F31" s="830"/>
    </row>
    <row r="32" spans="1:6" x14ac:dyDescent="0.25">
      <c r="A32" s="329"/>
      <c r="B32" s="242"/>
      <c r="C32" s="329"/>
      <c r="D32" s="682"/>
      <c r="E32" s="624"/>
      <c r="F32" s="830"/>
    </row>
    <row r="33" spans="1:6" x14ac:dyDescent="0.25">
      <c r="A33" s="329"/>
      <c r="B33" s="236"/>
      <c r="C33" s="324"/>
      <c r="D33" s="682"/>
      <c r="E33" s="624"/>
      <c r="F33" s="830"/>
    </row>
    <row r="34" spans="1:6" x14ac:dyDescent="0.25">
      <c r="A34" s="329"/>
      <c r="B34" s="261"/>
      <c r="C34" s="329"/>
      <c r="D34" s="682"/>
      <c r="E34" s="624"/>
      <c r="F34" s="830"/>
    </row>
    <row r="35" spans="1:6" x14ac:dyDescent="0.25">
      <c r="A35" s="329"/>
      <c r="B35" s="507"/>
      <c r="C35" s="329"/>
      <c r="D35" s="682"/>
      <c r="E35" s="624"/>
      <c r="F35" s="830"/>
    </row>
    <row r="36" spans="1:6" x14ac:dyDescent="0.25">
      <c r="A36" s="329"/>
      <c r="B36" s="262"/>
      <c r="C36" s="329"/>
      <c r="D36" s="682"/>
      <c r="E36" s="624"/>
      <c r="F36" s="830"/>
    </row>
    <row r="37" spans="1:6" x14ac:dyDescent="0.25">
      <c r="A37" s="329"/>
      <c r="B37" s="263"/>
      <c r="C37" s="329"/>
      <c r="D37" s="682"/>
      <c r="E37" s="624"/>
      <c r="F37" s="830"/>
    </row>
    <row r="38" spans="1:6" x14ac:dyDescent="0.25">
      <c r="A38" s="329"/>
      <c r="B38" s="264"/>
      <c r="C38" s="329"/>
      <c r="D38" s="682"/>
      <c r="E38" s="624"/>
      <c r="F38" s="830"/>
    </row>
    <row r="39" spans="1:6" x14ac:dyDescent="0.25">
      <c r="A39" s="329"/>
      <c r="B39" s="246"/>
      <c r="C39" s="329"/>
      <c r="D39" s="682"/>
      <c r="E39" s="624"/>
      <c r="F39" s="830"/>
    </row>
    <row r="40" spans="1:6" x14ac:dyDescent="0.25">
      <c r="A40" s="329"/>
      <c r="B40" s="242"/>
      <c r="C40" s="329"/>
      <c r="D40" s="682"/>
      <c r="E40" s="625"/>
      <c r="F40" s="830"/>
    </row>
    <row r="41" spans="1:6" x14ac:dyDescent="0.25">
      <c r="A41" s="329"/>
      <c r="B41" s="242"/>
      <c r="C41" s="329"/>
      <c r="D41" s="682"/>
      <c r="E41" s="625"/>
      <c r="F41" s="830"/>
    </row>
    <row r="42" spans="1:6" x14ac:dyDescent="0.25">
      <c r="A42" s="329"/>
      <c r="B42" s="242"/>
      <c r="C42" s="329"/>
      <c r="D42" s="682"/>
      <c r="E42" s="625"/>
      <c r="F42" s="830"/>
    </row>
    <row r="43" spans="1:6" x14ac:dyDescent="0.25">
      <c r="A43" s="329"/>
      <c r="B43" s="242"/>
      <c r="C43" s="329"/>
      <c r="D43" s="682"/>
      <c r="E43" s="625"/>
      <c r="F43" s="830"/>
    </row>
    <row r="44" spans="1:6" x14ac:dyDescent="0.25">
      <c r="A44" s="329"/>
      <c r="B44" s="242"/>
      <c r="C44" s="329"/>
      <c r="D44" s="682"/>
      <c r="E44" s="625"/>
      <c r="F44" s="830"/>
    </row>
    <row r="45" spans="1:6" x14ac:dyDescent="0.25">
      <c r="A45" s="329"/>
      <c r="B45" s="242"/>
      <c r="C45" s="329"/>
      <c r="D45" s="682"/>
      <c r="E45" s="625"/>
      <c r="F45" s="830"/>
    </row>
    <row r="46" spans="1:6" x14ac:dyDescent="0.25">
      <c r="A46" s="329"/>
      <c r="B46" s="242"/>
      <c r="C46" s="329"/>
      <c r="D46" s="682"/>
      <c r="E46" s="625"/>
      <c r="F46" s="830"/>
    </row>
    <row r="47" spans="1:6" x14ac:dyDescent="0.25">
      <c r="A47" s="329"/>
      <c r="B47" s="242"/>
      <c r="C47" s="329"/>
      <c r="D47" s="682"/>
      <c r="E47" s="625"/>
      <c r="F47" s="830"/>
    </row>
    <row r="48" spans="1:6" x14ac:dyDescent="0.25">
      <c r="A48" s="329"/>
      <c r="B48" s="242"/>
      <c r="C48" s="329"/>
      <c r="D48" s="682"/>
      <c r="E48" s="625"/>
      <c r="F48" s="830"/>
    </row>
    <row r="49" spans="1:6" x14ac:dyDescent="0.25">
      <c r="A49" s="329"/>
      <c r="B49" s="242"/>
      <c r="C49" s="329"/>
      <c r="D49" s="682"/>
      <c r="E49" s="625"/>
      <c r="F49" s="830"/>
    </row>
    <row r="50" spans="1:6" x14ac:dyDescent="0.25">
      <c r="A50" s="329"/>
      <c r="B50" s="242"/>
      <c r="C50" s="329"/>
      <c r="D50" s="682"/>
      <c r="E50" s="625"/>
      <c r="F50" s="830"/>
    </row>
    <row r="51" spans="1:6" x14ac:dyDescent="0.25">
      <c r="A51" s="329"/>
      <c r="B51" s="242"/>
      <c r="C51" s="329"/>
      <c r="D51" s="682"/>
      <c r="E51" s="625"/>
      <c r="F51" s="830"/>
    </row>
    <row r="52" spans="1:6" x14ac:dyDescent="0.25">
      <c r="A52" s="329"/>
      <c r="B52" s="242"/>
      <c r="C52" s="329"/>
      <c r="D52" s="682"/>
      <c r="E52" s="625"/>
      <c r="F52" s="830"/>
    </row>
    <row r="53" spans="1:6" x14ac:dyDescent="0.25">
      <c r="A53" s="329"/>
      <c r="B53" s="242"/>
      <c r="C53" s="329"/>
      <c r="D53" s="682"/>
      <c r="E53" s="625"/>
      <c r="F53" s="830"/>
    </row>
    <row r="54" spans="1:6" x14ac:dyDescent="0.25">
      <c r="A54" s="329"/>
      <c r="B54" s="242"/>
      <c r="C54" s="329"/>
      <c r="D54" s="682"/>
      <c r="E54" s="625"/>
      <c r="F54" s="830"/>
    </row>
    <row r="55" spans="1:6" x14ac:dyDescent="0.25">
      <c r="A55" s="329"/>
      <c r="B55" s="242"/>
      <c r="C55" s="329"/>
      <c r="D55" s="682"/>
      <c r="E55" s="625"/>
      <c r="F55" s="830"/>
    </row>
    <row r="56" spans="1:6" x14ac:dyDescent="0.25">
      <c r="A56" s="329"/>
      <c r="B56" s="242"/>
      <c r="C56" s="329"/>
      <c r="D56" s="682"/>
      <c r="E56" s="625"/>
      <c r="F56" s="830"/>
    </row>
    <row r="57" spans="1:6" x14ac:dyDescent="0.25">
      <c r="A57" s="329"/>
      <c r="B57" s="242"/>
      <c r="C57" s="329"/>
      <c r="D57" s="682"/>
      <c r="E57" s="625"/>
      <c r="F57" s="830"/>
    </row>
    <row r="58" spans="1:6" x14ac:dyDescent="0.25">
      <c r="A58" s="329"/>
      <c r="B58" s="252"/>
      <c r="C58" s="329"/>
      <c r="D58" s="682"/>
      <c r="E58" s="625"/>
      <c r="F58" s="830"/>
    </row>
    <row r="59" spans="1:6" x14ac:dyDescent="0.25">
      <c r="A59" s="329"/>
      <c r="B59" s="264"/>
      <c r="C59" s="683"/>
      <c r="D59" s="682"/>
      <c r="E59" s="624"/>
      <c r="F59" s="830"/>
    </row>
    <row r="60" spans="1:6" x14ac:dyDescent="0.25">
      <c r="A60" s="329"/>
      <c r="B60" s="506"/>
      <c r="C60" s="684"/>
      <c r="D60" s="685"/>
      <c r="E60" s="624"/>
      <c r="F60" s="830"/>
    </row>
    <row r="61" spans="1:6" x14ac:dyDescent="0.25">
      <c r="A61" s="329"/>
      <c r="B61" s="242"/>
      <c r="C61" s="684"/>
      <c r="D61" s="685"/>
      <c r="E61" s="624"/>
      <c r="F61" s="830"/>
    </row>
    <row r="62" spans="1:6" x14ac:dyDescent="0.25">
      <c r="A62" s="329"/>
      <c r="B62" s="686"/>
      <c r="C62" s="683"/>
      <c r="D62" s="329"/>
      <c r="E62" s="624"/>
      <c r="F62" s="830"/>
    </row>
    <row r="63" spans="1:6" x14ac:dyDescent="0.25">
      <c r="A63" s="676"/>
      <c r="B63" s="687" t="s">
        <v>22</v>
      </c>
      <c r="C63" s="688"/>
      <c r="D63" s="688"/>
      <c r="E63" s="626"/>
      <c r="F63" s="831">
        <f>SUM(F7:F62)</f>
        <v>194600</v>
      </c>
    </row>
    <row r="64" spans="1:6" x14ac:dyDescent="0.25">
      <c r="A64" s="689"/>
      <c r="B64" s="690"/>
      <c r="C64" s="691"/>
      <c r="D64" s="691"/>
      <c r="E64" s="627"/>
      <c r="F64" s="832"/>
    </row>
    <row r="65" spans="1:6" x14ac:dyDescent="0.25">
      <c r="A65" s="674" t="s">
        <v>196</v>
      </c>
      <c r="B65" s="675"/>
      <c r="E65" s="619"/>
      <c r="F65" s="825"/>
    </row>
    <row r="66" spans="1:6" x14ac:dyDescent="0.25">
      <c r="A66" s="1007" t="s">
        <v>0</v>
      </c>
      <c r="B66" s="1040" t="s">
        <v>1</v>
      </c>
      <c r="C66" s="1011" t="s">
        <v>4</v>
      </c>
      <c r="D66" s="1044" t="s">
        <v>5</v>
      </c>
      <c r="E66" s="620" t="s">
        <v>2</v>
      </c>
      <c r="F66" s="826" t="s">
        <v>6</v>
      </c>
    </row>
    <row r="67" spans="1:6" x14ac:dyDescent="0.25">
      <c r="A67" s="1008"/>
      <c r="B67" s="1041"/>
      <c r="C67" s="1012"/>
      <c r="D67" s="1045"/>
      <c r="E67" s="621" t="s">
        <v>3</v>
      </c>
      <c r="F67" s="827" t="s">
        <v>3</v>
      </c>
    </row>
    <row r="68" spans="1:6" x14ac:dyDescent="0.25">
      <c r="A68" s="676"/>
      <c r="B68" s="677"/>
      <c r="C68" s="678"/>
      <c r="D68" s="679"/>
      <c r="E68" s="622"/>
      <c r="F68" s="828"/>
    </row>
    <row r="69" spans="1:6" x14ac:dyDescent="0.25">
      <c r="A69" s="692" t="s">
        <v>7</v>
      </c>
      <c r="B69" s="693" t="s">
        <v>392</v>
      </c>
      <c r="C69" s="327"/>
      <c r="D69" s="694"/>
      <c r="E69" s="628"/>
      <c r="F69" s="833"/>
    </row>
    <row r="70" spans="1:6" ht="60" x14ac:dyDescent="0.25">
      <c r="A70" s="695"/>
      <c r="B70" s="355" t="s">
        <v>393</v>
      </c>
      <c r="C70" s="329"/>
      <c r="D70" s="682"/>
      <c r="E70" s="624"/>
      <c r="F70" s="834"/>
    </row>
    <row r="71" spans="1:6" x14ac:dyDescent="0.25">
      <c r="A71" s="695"/>
      <c r="B71" s="355"/>
      <c r="C71" s="329"/>
      <c r="D71" s="682"/>
      <c r="E71" s="624"/>
      <c r="F71" s="834"/>
    </row>
    <row r="72" spans="1:6" x14ac:dyDescent="0.25">
      <c r="A72" s="696"/>
      <c r="B72" s="236" t="s">
        <v>465</v>
      </c>
      <c r="C72" s="327"/>
      <c r="D72" s="694"/>
      <c r="E72" s="628"/>
      <c r="F72" s="833"/>
    </row>
    <row r="73" spans="1:6" ht="75" x14ac:dyDescent="0.25">
      <c r="A73" s="696" t="s">
        <v>8</v>
      </c>
      <c r="B73" s="252" t="s">
        <v>462</v>
      </c>
      <c r="C73" s="329">
        <v>3</v>
      </c>
      <c r="D73" s="329" t="s">
        <v>9</v>
      </c>
      <c r="E73" s="624"/>
      <c r="F73" s="830">
        <f>C73*E73</f>
        <v>0</v>
      </c>
    </row>
    <row r="74" spans="1:6" ht="9" customHeight="1" x14ac:dyDescent="0.25">
      <c r="A74" s="329"/>
      <c r="B74" s="242"/>
      <c r="C74" s="329"/>
      <c r="D74" s="329"/>
      <c r="E74" s="624"/>
      <c r="F74" s="830"/>
    </row>
    <row r="75" spans="1:6" x14ac:dyDescent="0.25">
      <c r="A75" s="329"/>
      <c r="B75" s="246" t="s">
        <v>10</v>
      </c>
      <c r="C75" s="329"/>
      <c r="D75" s="329"/>
      <c r="E75" s="624"/>
      <c r="F75" s="830"/>
    </row>
    <row r="76" spans="1:6" x14ac:dyDescent="0.25">
      <c r="A76" s="697" t="s">
        <v>11</v>
      </c>
      <c r="B76" s="242" t="str">
        <f>clubhouse!B80</f>
        <v>Wall mounted chrome plated single Coat Hook as Dali "#13197". or equal and approved.</v>
      </c>
      <c r="C76" s="329">
        <f>C73</f>
        <v>3</v>
      </c>
      <c r="D76" s="329" t="s">
        <v>9</v>
      </c>
      <c r="E76" s="624"/>
      <c r="F76" s="830">
        <f>C76*E76</f>
        <v>0</v>
      </c>
    </row>
    <row r="77" spans="1:6" ht="9" customHeight="1" x14ac:dyDescent="0.25">
      <c r="A77" s="329"/>
      <c r="B77" s="248"/>
      <c r="C77" s="329"/>
      <c r="D77" s="329"/>
      <c r="E77" s="624"/>
      <c r="F77" s="830"/>
    </row>
    <row r="78" spans="1:6" x14ac:dyDescent="0.25">
      <c r="A78" s="329"/>
      <c r="B78" s="249" t="s">
        <v>12</v>
      </c>
      <c r="C78" s="698"/>
      <c r="D78" s="698"/>
      <c r="E78" s="628"/>
      <c r="F78" s="830"/>
    </row>
    <row r="79" spans="1:6" ht="60" x14ac:dyDescent="0.25">
      <c r="A79" s="695" t="s">
        <v>13</v>
      </c>
      <c r="B79" s="242" t="str">
        <f>clubhouse!B83</f>
        <v>Wash hand basin of nominal size 550 x 440mm, with Semi-Pedestal, white in colour, comprising of  1 center tap hole, 1 ¼ ” waste fitting, 1 ¼ ” chrome plated bottle trap. Complete with basin mixer tap as Twyford ''X50 Basin Mono Mixer - mini ''.  As Ekos Beta or equal and approved.</v>
      </c>
      <c r="C79" s="329">
        <f>C73</f>
        <v>3</v>
      </c>
      <c r="D79" s="329" t="s">
        <v>9</v>
      </c>
      <c r="E79" s="624"/>
      <c r="F79" s="830">
        <f>C79*E79</f>
        <v>0</v>
      </c>
    </row>
    <row r="80" spans="1:6" ht="10.5" customHeight="1" x14ac:dyDescent="0.25">
      <c r="A80" s="329"/>
      <c r="B80" s="248"/>
      <c r="C80" s="329"/>
      <c r="D80" s="329"/>
      <c r="E80" s="624"/>
      <c r="F80" s="830"/>
    </row>
    <row r="81" spans="1:6" x14ac:dyDescent="0.25">
      <c r="A81" s="695"/>
      <c r="B81" s="251" t="s">
        <v>14</v>
      </c>
      <c r="C81" s="329"/>
      <c r="D81" s="329"/>
      <c r="E81" s="624"/>
      <c r="F81" s="830"/>
    </row>
    <row r="82" spans="1:6" ht="60" x14ac:dyDescent="0.25">
      <c r="A82" s="695" t="s">
        <v>15</v>
      </c>
      <c r="B82" s="252" t="s">
        <v>251</v>
      </c>
      <c r="C82" s="684">
        <v>4</v>
      </c>
      <c r="D82" s="684" t="s">
        <v>9</v>
      </c>
      <c r="E82" s="631"/>
      <c r="F82" s="830">
        <f>C82*E82</f>
        <v>0</v>
      </c>
    </row>
    <row r="83" spans="1:6" ht="9" customHeight="1" x14ac:dyDescent="0.25">
      <c r="A83" s="695"/>
      <c r="B83" s="252"/>
      <c r="C83" s="329"/>
      <c r="D83" s="329"/>
      <c r="E83" s="624"/>
      <c r="F83" s="830"/>
    </row>
    <row r="84" spans="1:6" x14ac:dyDescent="0.25">
      <c r="A84" s="696" t="s">
        <v>17</v>
      </c>
      <c r="B84" s="236" t="s">
        <v>16</v>
      </c>
      <c r="C84" s="327"/>
      <c r="D84" s="694"/>
      <c r="E84" s="628"/>
      <c r="F84" s="830"/>
    </row>
    <row r="85" spans="1:6" ht="30" x14ac:dyDescent="0.25">
      <c r="A85" s="695"/>
      <c r="B85" s="242" t="s">
        <v>100</v>
      </c>
      <c r="C85" s="329">
        <f>C82</f>
        <v>4</v>
      </c>
      <c r="D85" s="329" t="s">
        <v>9</v>
      </c>
      <c r="E85" s="624"/>
      <c r="F85" s="830">
        <f>C85*E85</f>
        <v>0</v>
      </c>
    </row>
    <row r="86" spans="1:6" ht="6.75" customHeight="1" x14ac:dyDescent="0.25">
      <c r="A86" s="695"/>
      <c r="B86" s="242"/>
      <c r="C86" s="329"/>
      <c r="D86" s="329"/>
      <c r="E86" s="624"/>
      <c r="F86" s="830"/>
    </row>
    <row r="87" spans="1:6" x14ac:dyDescent="0.25">
      <c r="A87" s="329" t="s">
        <v>18</v>
      </c>
      <c r="B87" s="236" t="s">
        <v>97</v>
      </c>
      <c r="C87" s="324"/>
      <c r="D87" s="699"/>
      <c r="E87" s="632"/>
      <c r="F87" s="830"/>
    </row>
    <row r="88" spans="1:6" ht="30" x14ac:dyDescent="0.25">
      <c r="A88" s="329"/>
      <c r="B88" s="261" t="str">
        <f>clubhouse!B97</f>
        <v>Soap Tray Holder  white in colour and in Viterous China. Recessed into wall. As TWYFORD "VC9808WH" or equal and approved</v>
      </c>
      <c r="C88" s="329">
        <v>4</v>
      </c>
      <c r="D88" s="329" t="s">
        <v>9</v>
      </c>
      <c r="E88" s="624"/>
      <c r="F88" s="830">
        <f>C88*E88</f>
        <v>0</v>
      </c>
    </row>
    <row r="89" spans="1:6" x14ac:dyDescent="0.25">
      <c r="A89" s="695"/>
      <c r="B89" s="242"/>
      <c r="C89" s="683"/>
      <c r="D89" s="329"/>
      <c r="E89" s="624"/>
      <c r="F89" s="830"/>
    </row>
    <row r="90" spans="1:6" x14ac:dyDescent="0.25">
      <c r="A90" s="329" t="s">
        <v>19</v>
      </c>
      <c r="B90" s="506" t="s">
        <v>95</v>
      </c>
      <c r="C90" s="683"/>
      <c r="D90" s="329"/>
      <c r="E90" s="624"/>
      <c r="F90" s="830"/>
    </row>
    <row r="91" spans="1:6" ht="60" x14ac:dyDescent="0.25">
      <c r="A91" s="329"/>
      <c r="B91" s="264" t="s">
        <v>200</v>
      </c>
      <c r="C91" s="329">
        <v>1</v>
      </c>
      <c r="D91" s="682" t="s">
        <v>81</v>
      </c>
      <c r="E91" s="633"/>
      <c r="F91" s="830">
        <f>C91*E91</f>
        <v>0</v>
      </c>
    </row>
    <row r="92" spans="1:6" x14ac:dyDescent="0.25">
      <c r="A92" s="329"/>
      <c r="B92" s="264"/>
      <c r="C92" s="683"/>
      <c r="D92" s="682"/>
      <c r="E92" s="624"/>
      <c r="F92" s="697"/>
    </row>
    <row r="93" spans="1:6" x14ac:dyDescent="0.25">
      <c r="A93" s="680" t="s">
        <v>20</v>
      </c>
      <c r="B93" s="255" t="s">
        <v>113</v>
      </c>
      <c r="C93" s="681"/>
      <c r="D93" s="681"/>
      <c r="E93" s="634"/>
      <c r="F93" s="835"/>
    </row>
    <row r="94" spans="1:6" ht="30" x14ac:dyDescent="0.25">
      <c r="A94" s="680"/>
      <c r="B94" s="257" t="s">
        <v>114</v>
      </c>
      <c r="C94" s="681">
        <v>3</v>
      </c>
      <c r="D94" s="681" t="s">
        <v>112</v>
      </c>
      <c r="E94" s="634"/>
      <c r="F94" s="830">
        <f>C94*E94</f>
        <v>0</v>
      </c>
    </row>
    <row r="95" spans="1:6" ht="11.25" customHeight="1" x14ac:dyDescent="0.25">
      <c r="A95" s="329"/>
      <c r="B95" s="242"/>
      <c r="C95" s="329"/>
      <c r="D95" s="682"/>
      <c r="E95" s="625"/>
      <c r="F95" s="830"/>
    </row>
    <row r="96" spans="1:6" x14ac:dyDescent="0.25">
      <c r="A96" s="329" t="s">
        <v>7</v>
      </c>
      <c r="B96" s="236" t="s">
        <v>97</v>
      </c>
      <c r="C96" s="324"/>
      <c r="D96" s="699"/>
      <c r="E96" s="632"/>
      <c r="F96" s="830"/>
    </row>
    <row r="97" spans="1:6" x14ac:dyDescent="0.25">
      <c r="A97" s="329"/>
      <c r="B97" s="261" t="s">
        <v>105</v>
      </c>
      <c r="C97" s="329">
        <f>C94</f>
        <v>3</v>
      </c>
      <c r="D97" s="329" t="s">
        <v>9</v>
      </c>
      <c r="E97" s="624"/>
      <c r="F97" s="830">
        <f>C97*E97</f>
        <v>0</v>
      </c>
    </row>
    <row r="98" spans="1:6" ht="10.5" customHeight="1" x14ac:dyDescent="0.25">
      <c r="A98" s="329"/>
      <c r="B98" s="507"/>
      <c r="C98" s="329"/>
      <c r="D98" s="329"/>
      <c r="E98" s="624"/>
      <c r="F98" s="830"/>
    </row>
    <row r="99" spans="1:6" x14ac:dyDescent="0.25">
      <c r="A99" s="329" t="s">
        <v>21</v>
      </c>
      <c r="B99" s="262" t="s">
        <v>101</v>
      </c>
      <c r="C99" s="329"/>
      <c r="D99" s="700"/>
      <c r="E99" s="624"/>
      <c r="F99" s="836"/>
    </row>
    <row r="100" spans="1:6" ht="30" x14ac:dyDescent="0.25">
      <c r="A100" s="329"/>
      <c r="B100" s="263" t="s">
        <v>254</v>
      </c>
      <c r="C100" s="329">
        <f>C94</f>
        <v>3</v>
      </c>
      <c r="D100" s="701" t="s">
        <v>9</v>
      </c>
      <c r="E100" s="624"/>
      <c r="F100" s="830">
        <f>C100*E100</f>
        <v>0</v>
      </c>
    </row>
    <row r="101" spans="1:6" ht="9" customHeight="1" x14ac:dyDescent="0.25">
      <c r="A101" s="329"/>
      <c r="B101" s="264"/>
      <c r="C101" s="329"/>
      <c r="D101" s="700"/>
      <c r="E101" s="625"/>
      <c r="F101" s="836"/>
    </row>
    <row r="102" spans="1:6" x14ac:dyDescent="0.25">
      <c r="A102" s="329" t="s">
        <v>84</v>
      </c>
      <c r="B102" s="246" t="s">
        <v>98</v>
      </c>
      <c r="C102" s="329"/>
      <c r="D102" s="700"/>
      <c r="E102" s="625"/>
      <c r="F102" s="836"/>
    </row>
    <row r="103" spans="1:6" ht="30" x14ac:dyDescent="0.25">
      <c r="A103" s="329" t="s">
        <v>77</v>
      </c>
      <c r="B103" s="242" t="s">
        <v>107</v>
      </c>
      <c r="C103" s="329">
        <v>1</v>
      </c>
      <c r="D103" s="700" t="s">
        <v>81</v>
      </c>
      <c r="E103" s="625"/>
      <c r="F103" s="830">
        <f>C103*E103</f>
        <v>0</v>
      </c>
    </row>
    <row r="104" spans="1:6" ht="7.5" customHeight="1" x14ac:dyDescent="0.25">
      <c r="A104" s="329"/>
      <c r="B104" s="242"/>
      <c r="C104" s="329"/>
      <c r="D104" s="700"/>
      <c r="E104" s="625"/>
      <c r="F104" s="836"/>
    </row>
    <row r="105" spans="1:6" ht="30" x14ac:dyDescent="0.25">
      <c r="A105" s="329" t="s">
        <v>78</v>
      </c>
      <c r="B105" s="252" t="s">
        <v>99</v>
      </c>
      <c r="C105" s="329">
        <f>C103</f>
        <v>1</v>
      </c>
      <c r="D105" s="700" t="s">
        <v>81</v>
      </c>
      <c r="E105" s="625"/>
      <c r="F105" s="830">
        <f>C105*E105</f>
        <v>0</v>
      </c>
    </row>
    <row r="106" spans="1:6" ht="9" customHeight="1" x14ac:dyDescent="0.25">
      <c r="A106" s="329"/>
      <c r="B106" s="264"/>
      <c r="C106" s="683"/>
      <c r="D106" s="700"/>
      <c r="E106" s="625"/>
      <c r="F106" s="836"/>
    </row>
    <row r="107" spans="1:6" x14ac:dyDescent="0.25">
      <c r="A107" s="329" t="s">
        <v>117</v>
      </c>
      <c r="B107" s="506" t="s">
        <v>378</v>
      </c>
      <c r="C107" s="684"/>
      <c r="D107" s="685"/>
      <c r="E107" s="625"/>
      <c r="F107" s="836"/>
    </row>
    <row r="108" spans="1:6" ht="30" x14ac:dyDescent="0.25">
      <c r="A108" s="329"/>
      <c r="B108" s="242" t="s">
        <v>466</v>
      </c>
      <c r="C108" s="684">
        <v>1</v>
      </c>
      <c r="D108" s="685" t="s">
        <v>81</v>
      </c>
      <c r="E108" s="625"/>
      <c r="F108" s="830">
        <f>C108*E108</f>
        <v>0</v>
      </c>
    </row>
    <row r="109" spans="1:6" ht="11.25" customHeight="1" x14ac:dyDescent="0.25">
      <c r="A109" s="329"/>
      <c r="B109" s="355"/>
      <c r="C109" s="683"/>
      <c r="D109" s="682"/>
      <c r="E109" s="625"/>
      <c r="F109" s="830"/>
    </row>
    <row r="110" spans="1:6" x14ac:dyDescent="0.25">
      <c r="A110" s="676"/>
      <c r="B110" s="687" t="s">
        <v>22</v>
      </c>
      <c r="C110" s="688"/>
      <c r="D110" s="688"/>
      <c r="E110" s="626"/>
      <c r="F110" s="837">
        <f>SUM(F70:F109)</f>
        <v>0</v>
      </c>
    </row>
    <row r="111" spans="1:6" x14ac:dyDescent="0.25">
      <c r="A111" s="689"/>
      <c r="B111" s="702"/>
      <c r="C111" s="691"/>
      <c r="D111" s="691"/>
      <c r="E111" s="627"/>
      <c r="F111" s="832"/>
    </row>
    <row r="112" spans="1:6" x14ac:dyDescent="0.25">
      <c r="A112" s="703"/>
      <c r="B112" s="704"/>
      <c r="C112" s="705"/>
      <c r="D112" s="705"/>
      <c r="E112" s="635"/>
      <c r="F112" s="838"/>
    </row>
    <row r="113" spans="1:8" x14ac:dyDescent="0.25">
      <c r="A113" s="674" t="str">
        <f>A2</f>
        <v>BILL NO. 3:  3 BEDROOM APARTMENTS INTERNAL INSTALLATIONS</v>
      </c>
      <c r="B113" s="675"/>
      <c r="C113" s="706"/>
      <c r="D113" s="707"/>
      <c r="E113" s="619"/>
      <c r="F113" s="839"/>
    </row>
    <row r="114" spans="1:8" x14ac:dyDescent="0.25">
      <c r="A114" s="1007" t="s">
        <v>0</v>
      </c>
      <c r="B114" s="1054" t="s">
        <v>1</v>
      </c>
      <c r="C114" s="1011" t="s">
        <v>4</v>
      </c>
      <c r="D114" s="1056" t="s">
        <v>5</v>
      </c>
      <c r="E114" s="620" t="s">
        <v>2</v>
      </c>
      <c r="F114" s="826" t="s">
        <v>6</v>
      </c>
    </row>
    <row r="115" spans="1:8" x14ac:dyDescent="0.25">
      <c r="A115" s="1008"/>
      <c r="B115" s="1055"/>
      <c r="C115" s="1012"/>
      <c r="D115" s="1057"/>
      <c r="E115" s="621" t="s">
        <v>3</v>
      </c>
      <c r="F115" s="827" t="s">
        <v>3</v>
      </c>
    </row>
    <row r="116" spans="1:8" x14ac:dyDescent="0.25">
      <c r="A116" s="676"/>
      <c r="B116" s="708"/>
      <c r="C116" s="678"/>
      <c r="D116" s="679"/>
      <c r="E116" s="622"/>
      <c r="F116" s="828"/>
    </row>
    <row r="117" spans="1:8" x14ac:dyDescent="0.25">
      <c r="A117" s="692" t="s">
        <v>23</v>
      </c>
      <c r="B117" s="709" t="s">
        <v>24</v>
      </c>
      <c r="C117" s="327"/>
      <c r="D117" s="694"/>
      <c r="E117" s="628"/>
      <c r="F117" s="833"/>
    </row>
    <row r="118" spans="1:8" x14ac:dyDescent="0.25">
      <c r="A118" s="692"/>
      <c r="B118" s="709" t="s">
        <v>25</v>
      </c>
      <c r="C118" s="327"/>
      <c r="D118" s="694"/>
      <c r="E118" s="628"/>
      <c r="F118" s="833"/>
    </row>
    <row r="119" spans="1:8" x14ac:dyDescent="0.25">
      <c r="A119" s="696"/>
      <c r="B119" s="710" t="s">
        <v>26</v>
      </c>
      <c r="C119" s="327"/>
      <c r="D119" s="694"/>
      <c r="E119" s="628"/>
      <c r="F119" s="833"/>
    </row>
    <row r="120" spans="1:8" ht="75" x14ac:dyDescent="0.25">
      <c r="A120" s="329"/>
      <c r="B120" s="336" t="s">
        <v>27</v>
      </c>
      <c r="C120" s="329"/>
      <c r="D120" s="329"/>
      <c r="E120" s="624"/>
      <c r="F120" s="697"/>
    </row>
    <row r="121" spans="1:8" ht="45" x14ac:dyDescent="0.25">
      <c r="A121" s="329"/>
      <c r="B121" s="336" t="s">
        <v>394</v>
      </c>
      <c r="C121" s="329"/>
      <c r="D121" s="329"/>
      <c r="E121" s="624"/>
      <c r="F121" s="697"/>
    </row>
    <row r="122" spans="1:8" x14ac:dyDescent="0.25">
      <c r="A122" s="696" t="s">
        <v>8</v>
      </c>
      <c r="B122" s="711" t="s">
        <v>102</v>
      </c>
      <c r="C122" s="712"/>
      <c r="D122" s="694"/>
      <c r="E122" s="628"/>
      <c r="F122" s="833"/>
    </row>
    <row r="123" spans="1:8" x14ac:dyDescent="0.25">
      <c r="A123" s="696"/>
      <c r="B123" s="336" t="s">
        <v>29</v>
      </c>
      <c r="C123" s="713">
        <v>120</v>
      </c>
      <c r="D123" s="682" t="s">
        <v>30</v>
      </c>
      <c r="E123" s="624"/>
      <c r="F123" s="830">
        <f>C123*E123</f>
        <v>0</v>
      </c>
    </row>
    <row r="124" spans="1:8" x14ac:dyDescent="0.25">
      <c r="A124" s="696"/>
      <c r="B124" s="336" t="s">
        <v>31</v>
      </c>
      <c r="C124" s="713">
        <v>24</v>
      </c>
      <c r="D124" s="682" t="s">
        <v>30</v>
      </c>
      <c r="E124" s="624"/>
      <c r="F124" s="830">
        <f>C124*E124</f>
        <v>0</v>
      </c>
    </row>
    <row r="125" spans="1:8" x14ac:dyDescent="0.25">
      <c r="A125" s="695"/>
      <c r="B125" s="336"/>
      <c r="C125" s="713"/>
      <c r="D125" s="682"/>
      <c r="E125" s="624"/>
      <c r="F125" s="830"/>
    </row>
    <row r="126" spans="1:8" x14ac:dyDescent="0.25">
      <c r="A126" s="695" t="s">
        <v>11</v>
      </c>
      <c r="B126" s="709" t="s">
        <v>33</v>
      </c>
      <c r="C126" s="713"/>
      <c r="D126" s="682" t="s">
        <v>34</v>
      </c>
      <c r="E126" s="624"/>
      <c r="F126" s="830"/>
    </row>
    <row r="127" spans="1:8" x14ac:dyDescent="0.25">
      <c r="A127" s="696"/>
      <c r="B127" s="336" t="s">
        <v>35</v>
      </c>
      <c r="C127" s="713">
        <v>47</v>
      </c>
      <c r="D127" s="682" t="s">
        <v>9</v>
      </c>
      <c r="E127" s="624"/>
      <c r="F127" s="830">
        <f>C127*E127</f>
        <v>0</v>
      </c>
      <c r="H127" s="216"/>
    </row>
    <row r="128" spans="1:8" x14ac:dyDescent="0.25">
      <c r="A128" s="696"/>
      <c r="B128" s="336" t="s">
        <v>31</v>
      </c>
      <c r="C128" s="713">
        <v>12</v>
      </c>
      <c r="D128" s="682" t="s">
        <v>9</v>
      </c>
      <c r="E128" s="624"/>
      <c r="F128" s="830">
        <f>C128*E128</f>
        <v>0</v>
      </c>
      <c r="H128" s="216"/>
    </row>
    <row r="129" spans="1:8" x14ac:dyDescent="0.25">
      <c r="A129" s="696"/>
      <c r="B129" s="336"/>
      <c r="C129" s="713"/>
      <c r="D129" s="682" t="s">
        <v>34</v>
      </c>
      <c r="E129" s="624"/>
      <c r="F129" s="830"/>
      <c r="H129" s="216"/>
    </row>
    <row r="130" spans="1:8" x14ac:dyDescent="0.25">
      <c r="A130" s="695" t="s">
        <v>13</v>
      </c>
      <c r="B130" s="709" t="s">
        <v>36</v>
      </c>
      <c r="C130" s="713"/>
      <c r="D130" s="682" t="s">
        <v>34</v>
      </c>
      <c r="E130" s="624"/>
      <c r="F130" s="830"/>
      <c r="H130" s="216"/>
    </row>
    <row r="131" spans="1:8" x14ac:dyDescent="0.25">
      <c r="A131" s="696"/>
      <c r="B131" s="336" t="s">
        <v>37</v>
      </c>
      <c r="C131" s="713">
        <v>28</v>
      </c>
      <c r="D131" s="682" t="s">
        <v>9</v>
      </c>
      <c r="E131" s="624"/>
      <c r="F131" s="830">
        <f>C131*E131</f>
        <v>0</v>
      </c>
      <c r="H131" s="216"/>
    </row>
    <row r="132" spans="1:8" x14ac:dyDescent="0.25">
      <c r="A132" s="696"/>
      <c r="B132" s="336" t="s">
        <v>31</v>
      </c>
      <c r="C132" s="713">
        <v>8</v>
      </c>
      <c r="D132" s="682" t="s">
        <v>9</v>
      </c>
      <c r="E132" s="624"/>
      <c r="F132" s="830">
        <f>C132*E132</f>
        <v>0</v>
      </c>
      <c r="H132" s="216"/>
    </row>
    <row r="133" spans="1:8" x14ac:dyDescent="0.25">
      <c r="A133" s="696"/>
      <c r="B133" s="336"/>
      <c r="C133" s="713"/>
      <c r="D133" s="682"/>
      <c r="E133" s="624"/>
      <c r="F133" s="830"/>
      <c r="H133" s="216"/>
    </row>
    <row r="134" spans="1:8" x14ac:dyDescent="0.25">
      <c r="A134" s="696" t="s">
        <v>15</v>
      </c>
      <c r="B134" s="693" t="s">
        <v>38</v>
      </c>
      <c r="C134" s="713"/>
      <c r="D134" s="694"/>
      <c r="E134" s="628"/>
      <c r="F134" s="830"/>
      <c r="H134" s="216"/>
    </row>
    <row r="135" spans="1:8" x14ac:dyDescent="0.25">
      <c r="A135" s="696"/>
      <c r="B135" s="355" t="s">
        <v>39</v>
      </c>
      <c r="C135" s="329">
        <v>17</v>
      </c>
      <c r="D135" s="682" t="s">
        <v>9</v>
      </c>
      <c r="E135" s="624"/>
      <c r="F135" s="830">
        <f>C135*E135</f>
        <v>0</v>
      </c>
      <c r="H135" s="207"/>
    </row>
    <row r="136" spans="1:8" x14ac:dyDescent="0.25">
      <c r="A136" s="696"/>
      <c r="B136" s="355" t="s">
        <v>40</v>
      </c>
      <c r="C136" s="329">
        <v>6</v>
      </c>
      <c r="D136" s="682" t="s">
        <v>9</v>
      </c>
      <c r="E136" s="624"/>
      <c r="F136" s="830">
        <f>C136*E136</f>
        <v>0</v>
      </c>
      <c r="H136" s="207"/>
    </row>
    <row r="137" spans="1:8" x14ac:dyDescent="0.25">
      <c r="A137" s="696"/>
      <c r="B137" s="355"/>
      <c r="C137" s="329"/>
      <c r="D137" s="682"/>
      <c r="E137" s="624"/>
      <c r="F137" s="830"/>
      <c r="H137" s="207"/>
    </row>
    <row r="138" spans="1:8" x14ac:dyDescent="0.25">
      <c r="A138" s="696" t="s">
        <v>17</v>
      </c>
      <c r="B138" s="693" t="s">
        <v>43</v>
      </c>
      <c r="C138" s="714"/>
      <c r="D138" s="694" t="s">
        <v>34</v>
      </c>
      <c r="E138" s="624"/>
      <c r="F138" s="830"/>
      <c r="H138" s="637"/>
    </row>
    <row r="139" spans="1:8" x14ac:dyDescent="0.25">
      <c r="A139" s="696"/>
      <c r="B139" s="355" t="s">
        <v>44</v>
      </c>
      <c r="C139" s="329">
        <v>42</v>
      </c>
      <c r="D139" s="682" t="s">
        <v>9</v>
      </c>
      <c r="E139" s="624"/>
      <c r="F139" s="830">
        <f>C139*E139</f>
        <v>0</v>
      </c>
      <c r="H139" s="207"/>
    </row>
    <row r="140" spans="1:8" x14ac:dyDescent="0.25">
      <c r="A140" s="696"/>
      <c r="B140" s="355" t="s">
        <v>31</v>
      </c>
      <c r="C140" s="329">
        <v>7</v>
      </c>
      <c r="D140" s="682" t="s">
        <v>9</v>
      </c>
      <c r="E140" s="625"/>
      <c r="F140" s="830">
        <f>C140*E140</f>
        <v>0</v>
      </c>
      <c r="H140" s="207"/>
    </row>
    <row r="141" spans="1:8" x14ac:dyDescent="0.25">
      <c r="A141" s="696"/>
      <c r="B141" s="355"/>
      <c r="C141" s="329"/>
      <c r="D141" s="682"/>
      <c r="E141" s="625"/>
      <c r="F141" s="830"/>
      <c r="H141" s="207"/>
    </row>
    <row r="142" spans="1:8" x14ac:dyDescent="0.25">
      <c r="A142" s="329" t="s">
        <v>18</v>
      </c>
      <c r="B142" s="715" t="s">
        <v>47</v>
      </c>
      <c r="C142" s="714"/>
      <c r="D142" s="329" t="s">
        <v>34</v>
      </c>
      <c r="E142" s="624"/>
      <c r="F142" s="830"/>
      <c r="H142" s="637"/>
    </row>
    <row r="143" spans="1:8" x14ac:dyDescent="0.25">
      <c r="A143" s="329"/>
      <c r="B143" s="355" t="s">
        <v>48</v>
      </c>
      <c r="C143" s="329">
        <v>83</v>
      </c>
      <c r="D143" s="329" t="s">
        <v>9</v>
      </c>
      <c r="E143" s="624"/>
      <c r="F143" s="830">
        <f>C143*E143</f>
        <v>0</v>
      </c>
      <c r="H143" s="207"/>
    </row>
    <row r="144" spans="1:8" x14ac:dyDescent="0.25">
      <c r="A144" s="329"/>
      <c r="B144" s="355" t="s">
        <v>49</v>
      </c>
      <c r="C144" s="329">
        <v>13</v>
      </c>
      <c r="D144" s="329" t="s">
        <v>9</v>
      </c>
      <c r="E144" s="624"/>
      <c r="F144" s="830">
        <f>C144*E144</f>
        <v>0</v>
      </c>
      <c r="H144" s="207"/>
    </row>
    <row r="145" spans="1:8" x14ac:dyDescent="0.25">
      <c r="A145" s="329"/>
      <c r="B145" s="355"/>
      <c r="C145" s="329"/>
      <c r="D145" s="682"/>
      <c r="E145" s="624"/>
      <c r="F145" s="830"/>
      <c r="H145" s="207"/>
    </row>
    <row r="146" spans="1:8" x14ac:dyDescent="0.25">
      <c r="A146" s="329" t="s">
        <v>19</v>
      </c>
      <c r="B146" s="715" t="s">
        <v>197</v>
      </c>
      <c r="C146" s="714"/>
      <c r="D146" s="329" t="s">
        <v>34</v>
      </c>
      <c r="E146" s="624"/>
      <c r="F146" s="830"/>
      <c r="H146" s="637"/>
    </row>
    <row r="147" spans="1:8" x14ac:dyDescent="0.25">
      <c r="A147" s="329"/>
      <c r="B147" s="355" t="s">
        <v>198</v>
      </c>
      <c r="C147" s="329">
        <v>24</v>
      </c>
      <c r="D147" s="329" t="s">
        <v>9</v>
      </c>
      <c r="E147" s="624"/>
      <c r="F147" s="830">
        <f>C147*E147</f>
        <v>0</v>
      </c>
      <c r="H147" s="207"/>
    </row>
    <row r="148" spans="1:8" x14ac:dyDescent="0.25">
      <c r="A148" s="329"/>
      <c r="B148" s="355"/>
      <c r="C148" s="329"/>
      <c r="D148" s="682"/>
      <c r="E148" s="624"/>
      <c r="F148" s="830"/>
      <c r="H148" s="207"/>
    </row>
    <row r="149" spans="1:8" x14ac:dyDescent="0.25">
      <c r="A149" s="329" t="s">
        <v>20</v>
      </c>
      <c r="B149" s="715" t="s">
        <v>51</v>
      </c>
      <c r="C149" s="714"/>
      <c r="D149" s="329" t="s">
        <v>34</v>
      </c>
      <c r="E149" s="624"/>
      <c r="F149" s="830"/>
      <c r="H149" s="637"/>
    </row>
    <row r="150" spans="1:8" x14ac:dyDescent="0.25">
      <c r="A150" s="329"/>
      <c r="B150" s="355" t="s">
        <v>52</v>
      </c>
      <c r="C150" s="329">
        <v>24</v>
      </c>
      <c r="D150" s="329" t="s">
        <v>9</v>
      </c>
      <c r="E150" s="624"/>
      <c r="F150" s="830">
        <f>C150*E150</f>
        <v>0</v>
      </c>
      <c r="H150" s="207"/>
    </row>
    <row r="151" spans="1:8" x14ac:dyDescent="0.25">
      <c r="A151" s="329"/>
      <c r="B151" s="355" t="s">
        <v>49</v>
      </c>
      <c r="C151" s="329">
        <v>5</v>
      </c>
      <c r="D151" s="329" t="s">
        <v>9</v>
      </c>
      <c r="E151" s="624"/>
      <c r="F151" s="830">
        <f>C151*E151</f>
        <v>0</v>
      </c>
      <c r="H151" s="207"/>
    </row>
    <row r="152" spans="1:8" x14ac:dyDescent="0.25">
      <c r="A152" s="329"/>
      <c r="B152" s="355"/>
      <c r="C152" s="329"/>
      <c r="D152" s="682"/>
      <c r="E152" s="625"/>
      <c r="F152" s="830"/>
      <c r="H152" s="207"/>
    </row>
    <row r="153" spans="1:8" x14ac:dyDescent="0.25">
      <c r="A153" s="696" t="s">
        <v>7</v>
      </c>
      <c r="B153" s="693" t="s">
        <v>53</v>
      </c>
      <c r="C153" s="714"/>
      <c r="D153" s="694" t="s">
        <v>34</v>
      </c>
      <c r="E153" s="628"/>
      <c r="F153" s="830"/>
      <c r="H153" s="637"/>
    </row>
    <row r="154" spans="1:8" x14ac:dyDescent="0.25">
      <c r="A154" s="696"/>
      <c r="B154" s="716" t="s">
        <v>54</v>
      </c>
      <c r="C154" s="714">
        <v>15</v>
      </c>
      <c r="D154" s="682" t="s">
        <v>9</v>
      </c>
      <c r="E154" s="625"/>
      <c r="F154" s="830">
        <f>C154*E154</f>
        <v>0</v>
      </c>
      <c r="H154" s="637"/>
    </row>
    <row r="155" spans="1:8" x14ac:dyDescent="0.25">
      <c r="A155" s="696"/>
      <c r="B155" s="355" t="s">
        <v>55</v>
      </c>
      <c r="C155" s="714">
        <v>2</v>
      </c>
      <c r="D155" s="682" t="s">
        <v>9</v>
      </c>
      <c r="E155" s="625"/>
      <c r="F155" s="830">
        <f>C155*E155</f>
        <v>0</v>
      </c>
      <c r="H155" s="637"/>
    </row>
    <row r="156" spans="1:8" x14ac:dyDescent="0.25">
      <c r="A156" s="696"/>
      <c r="B156" s="355"/>
      <c r="C156" s="329"/>
      <c r="D156" s="682"/>
      <c r="E156" s="625"/>
      <c r="F156" s="830"/>
      <c r="H156" s="207"/>
    </row>
    <row r="157" spans="1:8" x14ac:dyDescent="0.25">
      <c r="A157" s="717" t="s">
        <v>21</v>
      </c>
      <c r="B157" s="718" t="s">
        <v>94</v>
      </c>
      <c r="C157" s="719"/>
      <c r="D157" s="719"/>
      <c r="E157" s="639"/>
      <c r="F157" s="836"/>
      <c r="H157" s="638"/>
    </row>
    <row r="158" spans="1:8" x14ac:dyDescent="0.25">
      <c r="A158" s="717"/>
      <c r="B158" s="720" t="s">
        <v>232</v>
      </c>
      <c r="C158" s="719">
        <v>1</v>
      </c>
      <c r="D158" s="719" t="s">
        <v>81</v>
      </c>
      <c r="E158" s="639"/>
      <c r="F158" s="830">
        <f>C158*E158</f>
        <v>0</v>
      </c>
      <c r="H158" s="638"/>
    </row>
    <row r="159" spans="1:8" ht="7.5" customHeight="1" x14ac:dyDescent="0.25">
      <c r="A159" s="696"/>
      <c r="B159" s="355"/>
      <c r="C159" s="719"/>
      <c r="D159" s="719"/>
      <c r="E159" s="625"/>
      <c r="F159" s="836"/>
      <c r="H159" s="638"/>
    </row>
    <row r="160" spans="1:8" ht="3.75" customHeight="1" x14ac:dyDescent="0.25">
      <c r="A160" s="696"/>
      <c r="B160" s="331"/>
      <c r="C160" s="721"/>
      <c r="D160" s="721"/>
      <c r="E160" s="628"/>
      <c r="F160" s="830"/>
      <c r="H160" s="206"/>
    </row>
    <row r="161" spans="1:8" x14ac:dyDescent="0.25">
      <c r="A161" s="696" t="s">
        <v>84</v>
      </c>
      <c r="B161" s="693" t="s">
        <v>57</v>
      </c>
      <c r="C161" s="327"/>
      <c r="D161" s="694"/>
      <c r="E161" s="625"/>
      <c r="F161" s="830"/>
      <c r="H161" s="206"/>
    </row>
    <row r="162" spans="1:8" ht="30" x14ac:dyDescent="0.25">
      <c r="A162" s="696"/>
      <c r="B162" s="355" t="s">
        <v>58</v>
      </c>
      <c r="C162" s="329">
        <v>15</v>
      </c>
      <c r="D162" s="682" t="s">
        <v>9</v>
      </c>
      <c r="E162" s="625"/>
      <c r="F162" s="830">
        <f>C162*E162</f>
        <v>0</v>
      </c>
      <c r="H162" s="207"/>
    </row>
    <row r="163" spans="1:8" x14ac:dyDescent="0.25">
      <c r="A163" s="696"/>
      <c r="B163" s="331"/>
      <c r="C163" s="721"/>
      <c r="D163" s="721"/>
      <c r="E163" s="640"/>
      <c r="F163" s="830"/>
      <c r="H163" s="206"/>
    </row>
    <row r="164" spans="1:8" x14ac:dyDescent="0.25">
      <c r="A164" s="722" t="s">
        <v>96</v>
      </c>
      <c r="B164" s="723" t="s">
        <v>142</v>
      </c>
      <c r="C164" s="724"/>
      <c r="D164" s="725"/>
      <c r="E164" s="640"/>
      <c r="F164" s="840"/>
      <c r="H164" s="641"/>
    </row>
    <row r="165" spans="1:8" ht="30" x14ac:dyDescent="0.25">
      <c r="A165" s="722"/>
      <c r="B165" s="726" t="s">
        <v>143</v>
      </c>
      <c r="C165" s="724" t="s">
        <v>140</v>
      </c>
      <c r="D165" s="725" t="s">
        <v>144</v>
      </c>
      <c r="E165" s="640"/>
      <c r="F165" s="830">
        <f>E165</f>
        <v>0</v>
      </c>
      <c r="H165" s="641"/>
    </row>
    <row r="166" spans="1:8" x14ac:dyDescent="0.25">
      <c r="A166" s="696"/>
      <c r="B166" s="355"/>
      <c r="C166" s="329"/>
      <c r="D166" s="682"/>
      <c r="E166" s="625"/>
      <c r="F166" s="830"/>
    </row>
    <row r="167" spans="1:8" x14ac:dyDescent="0.25">
      <c r="A167" s="727"/>
      <c r="B167" s="345"/>
      <c r="C167" s="728"/>
      <c r="D167" s="729"/>
      <c r="E167" s="642"/>
      <c r="F167" s="841"/>
    </row>
    <row r="168" spans="1:8" x14ac:dyDescent="0.25">
      <c r="A168" s="730"/>
      <c r="B168" s="731"/>
      <c r="C168" s="732"/>
      <c r="D168" s="732"/>
      <c r="E168" s="643"/>
      <c r="F168" s="842"/>
    </row>
    <row r="169" spans="1:8" x14ac:dyDescent="0.25">
      <c r="A169" s="733"/>
      <c r="B169" s="734" t="s">
        <v>45</v>
      </c>
      <c r="C169" s="735"/>
      <c r="D169" s="735"/>
      <c r="E169" s="644"/>
      <c r="F169" s="843">
        <f>SUM(F121:F168)</f>
        <v>0</v>
      </c>
    </row>
    <row r="170" spans="1:8" x14ac:dyDescent="0.25">
      <c r="A170" s="736"/>
      <c r="B170" s="704"/>
      <c r="C170" s="736"/>
      <c r="D170" s="736"/>
      <c r="E170" s="645"/>
      <c r="F170" s="844"/>
    </row>
    <row r="171" spans="1:8" x14ac:dyDescent="0.25">
      <c r="A171" s="737" t="str">
        <f>A2</f>
        <v>BILL NO. 3:  3 BEDROOM APARTMENTS INTERNAL INSTALLATIONS</v>
      </c>
      <c r="B171" s="738"/>
      <c r="C171" s="739"/>
      <c r="D171" s="740"/>
      <c r="E171" s="646"/>
      <c r="F171" s="845"/>
    </row>
    <row r="172" spans="1:8" x14ac:dyDescent="0.25">
      <c r="A172" s="1007" t="s">
        <v>0</v>
      </c>
      <c r="B172" s="1040" t="s">
        <v>1</v>
      </c>
      <c r="C172" s="1011" t="s">
        <v>4</v>
      </c>
      <c r="D172" s="1044" t="s">
        <v>5</v>
      </c>
      <c r="E172" s="620" t="s">
        <v>2</v>
      </c>
      <c r="F172" s="826" t="s">
        <v>6</v>
      </c>
    </row>
    <row r="173" spans="1:8" x14ac:dyDescent="0.25">
      <c r="A173" s="1008"/>
      <c r="B173" s="1041"/>
      <c r="C173" s="1012"/>
      <c r="D173" s="1045"/>
      <c r="E173" s="621" t="s">
        <v>3</v>
      </c>
      <c r="F173" s="827" t="s">
        <v>3</v>
      </c>
    </row>
    <row r="174" spans="1:8" x14ac:dyDescent="0.25">
      <c r="A174" s="676"/>
      <c r="B174" s="677"/>
      <c r="C174" s="678"/>
      <c r="D174" s="679"/>
      <c r="E174" s="622"/>
      <c r="F174" s="828"/>
    </row>
    <row r="175" spans="1:8" x14ac:dyDescent="0.25">
      <c r="A175" s="741" t="s">
        <v>59</v>
      </c>
      <c r="B175" s="709" t="s">
        <v>188</v>
      </c>
      <c r="C175" s="683"/>
      <c r="D175" s="682"/>
      <c r="E175" s="624"/>
      <c r="F175" s="834"/>
    </row>
    <row r="176" spans="1:8" ht="90" x14ac:dyDescent="0.25">
      <c r="A176" s="695"/>
      <c r="B176" s="742" t="s">
        <v>61</v>
      </c>
      <c r="C176" s="683"/>
      <c r="D176" s="682"/>
      <c r="E176" s="624"/>
      <c r="F176" s="834"/>
    </row>
    <row r="177" spans="1:8" x14ac:dyDescent="0.25">
      <c r="A177" s="696" t="s">
        <v>8</v>
      </c>
      <c r="B177" s="693" t="s">
        <v>62</v>
      </c>
      <c r="C177" s="327"/>
      <c r="D177" s="694"/>
      <c r="E177" s="628"/>
      <c r="F177" s="833"/>
      <c r="H177" s="207"/>
    </row>
    <row r="178" spans="1:8" x14ac:dyDescent="0.25">
      <c r="A178" s="696"/>
      <c r="B178" s="355" t="s">
        <v>63</v>
      </c>
      <c r="C178" s="329">
        <v>36</v>
      </c>
      <c r="D178" s="682" t="s">
        <v>30</v>
      </c>
      <c r="E178" s="624"/>
      <c r="F178" s="830">
        <f>C178*E178</f>
        <v>0</v>
      </c>
      <c r="H178" s="207"/>
    </row>
    <row r="179" spans="1:8" x14ac:dyDescent="0.25">
      <c r="A179" s="696"/>
      <c r="B179" s="355" t="s">
        <v>64</v>
      </c>
      <c r="C179" s="329">
        <v>18</v>
      </c>
      <c r="D179" s="682" t="s">
        <v>30</v>
      </c>
      <c r="E179" s="624"/>
      <c r="F179" s="830">
        <f>C179*E179</f>
        <v>0</v>
      </c>
      <c r="H179" s="207"/>
    </row>
    <row r="180" spans="1:8" x14ac:dyDescent="0.25">
      <c r="A180" s="696"/>
      <c r="B180" s="355" t="s">
        <v>199</v>
      </c>
      <c r="C180" s="329">
        <v>29</v>
      </c>
      <c r="D180" s="682" t="s">
        <v>30</v>
      </c>
      <c r="E180" s="624"/>
      <c r="F180" s="830">
        <f>C180*E180</f>
        <v>0</v>
      </c>
      <c r="H180" s="207"/>
    </row>
    <row r="181" spans="1:8" x14ac:dyDescent="0.25">
      <c r="A181" s="695"/>
      <c r="B181" s="355"/>
      <c r="C181" s="329"/>
      <c r="D181" s="682"/>
      <c r="E181" s="624"/>
      <c r="F181" s="834"/>
      <c r="H181" s="206"/>
    </row>
    <row r="182" spans="1:8" x14ac:dyDescent="0.25">
      <c r="A182" s="696" t="s">
        <v>11</v>
      </c>
      <c r="B182" s="693" t="s">
        <v>65</v>
      </c>
      <c r="C182" s="327"/>
      <c r="D182" s="694"/>
      <c r="E182" s="628"/>
      <c r="F182" s="834"/>
      <c r="H182" s="207"/>
    </row>
    <row r="183" spans="1:8" x14ac:dyDescent="0.25">
      <c r="A183" s="696"/>
      <c r="B183" s="355" t="s">
        <v>66</v>
      </c>
      <c r="C183" s="329">
        <v>5</v>
      </c>
      <c r="D183" s="682" t="s">
        <v>9</v>
      </c>
      <c r="E183" s="624"/>
      <c r="F183" s="830">
        <f>C183*E183</f>
        <v>0</v>
      </c>
      <c r="H183" s="207"/>
    </row>
    <row r="184" spans="1:8" x14ac:dyDescent="0.25">
      <c r="A184" s="696"/>
      <c r="B184" s="355" t="s">
        <v>64</v>
      </c>
      <c r="C184" s="329">
        <v>6</v>
      </c>
      <c r="D184" s="682" t="s">
        <v>30</v>
      </c>
      <c r="E184" s="624"/>
      <c r="F184" s="830">
        <f>C184*E184</f>
        <v>0</v>
      </c>
      <c r="H184" s="207"/>
    </row>
    <row r="185" spans="1:8" x14ac:dyDescent="0.25">
      <c r="A185" s="696"/>
      <c r="B185" s="355" t="s">
        <v>104</v>
      </c>
      <c r="C185" s="329">
        <v>17</v>
      </c>
      <c r="D185" s="682" t="s">
        <v>9</v>
      </c>
      <c r="E185" s="624"/>
      <c r="F185" s="830">
        <f>C185*E185</f>
        <v>0</v>
      </c>
      <c r="H185" s="207"/>
    </row>
    <row r="186" spans="1:8" x14ac:dyDescent="0.25">
      <c r="A186" s="696"/>
      <c r="B186" s="355"/>
      <c r="C186" s="329"/>
      <c r="D186" s="682"/>
      <c r="E186" s="624"/>
      <c r="F186" s="834"/>
      <c r="H186" s="207"/>
    </row>
    <row r="187" spans="1:8" x14ac:dyDescent="0.25">
      <c r="A187" s="695" t="s">
        <v>13</v>
      </c>
      <c r="B187" s="715" t="s">
        <v>36</v>
      </c>
      <c r="C187" s="329"/>
      <c r="D187" s="682"/>
      <c r="E187" s="624"/>
      <c r="F187" s="834"/>
      <c r="H187" s="207"/>
    </row>
    <row r="188" spans="1:8" x14ac:dyDescent="0.25">
      <c r="A188" s="696"/>
      <c r="B188" s="355" t="s">
        <v>67</v>
      </c>
      <c r="C188" s="329">
        <v>8</v>
      </c>
      <c r="D188" s="682" t="s">
        <v>9</v>
      </c>
      <c r="E188" s="624"/>
      <c r="F188" s="830">
        <f>C188*E188</f>
        <v>0</v>
      </c>
      <c r="H188" s="207"/>
    </row>
    <row r="189" spans="1:8" x14ac:dyDescent="0.25">
      <c r="A189" s="696"/>
      <c r="B189" s="355" t="s">
        <v>64</v>
      </c>
      <c r="C189" s="329">
        <v>6</v>
      </c>
      <c r="D189" s="682" t="s">
        <v>30</v>
      </c>
      <c r="E189" s="624"/>
      <c r="F189" s="830">
        <f>C189*E189</f>
        <v>0</v>
      </c>
      <c r="H189" s="207"/>
    </row>
    <row r="190" spans="1:8" x14ac:dyDescent="0.25">
      <c r="A190" s="696"/>
      <c r="B190" s="355" t="s">
        <v>116</v>
      </c>
      <c r="C190" s="329">
        <v>10</v>
      </c>
      <c r="D190" s="682" t="s">
        <v>9</v>
      </c>
      <c r="E190" s="624"/>
      <c r="F190" s="830">
        <f>C190*E190</f>
        <v>0</v>
      </c>
      <c r="H190" s="207"/>
    </row>
    <row r="191" spans="1:8" x14ac:dyDescent="0.25">
      <c r="A191" s="696"/>
      <c r="B191" s="355"/>
      <c r="C191" s="329"/>
      <c r="D191" s="682"/>
      <c r="E191" s="624"/>
      <c r="F191" s="834"/>
      <c r="H191" s="207"/>
    </row>
    <row r="192" spans="1:8" x14ac:dyDescent="0.25">
      <c r="A192" s="695" t="s">
        <v>15</v>
      </c>
      <c r="B192" s="715" t="s">
        <v>69</v>
      </c>
      <c r="C192" s="329"/>
      <c r="D192" s="682"/>
      <c r="E192" s="624"/>
      <c r="F192" s="834"/>
      <c r="H192" s="207"/>
    </row>
    <row r="193" spans="1:8" x14ac:dyDescent="0.25">
      <c r="A193" s="696"/>
      <c r="B193" s="355" t="s">
        <v>70</v>
      </c>
      <c r="C193" s="329">
        <v>6</v>
      </c>
      <c r="D193" s="682" t="s">
        <v>9</v>
      </c>
      <c r="E193" s="624"/>
      <c r="F193" s="830">
        <f>C193*E193</f>
        <v>0</v>
      </c>
      <c r="H193" s="207"/>
    </row>
    <row r="194" spans="1:8" x14ac:dyDescent="0.25">
      <c r="A194" s="696"/>
      <c r="B194" s="355" t="s">
        <v>71</v>
      </c>
      <c r="C194" s="329">
        <v>6</v>
      </c>
      <c r="D194" s="682" t="s">
        <v>9</v>
      </c>
      <c r="E194" s="624"/>
      <c r="F194" s="830">
        <f>C194*E194</f>
        <v>0</v>
      </c>
      <c r="H194" s="207"/>
    </row>
    <row r="195" spans="1:8" x14ac:dyDescent="0.25">
      <c r="A195" s="696"/>
      <c r="B195" s="355"/>
      <c r="C195" s="329"/>
      <c r="D195" s="682"/>
      <c r="E195" s="624"/>
      <c r="F195" s="834"/>
      <c r="H195" s="207"/>
    </row>
    <row r="196" spans="1:8" x14ac:dyDescent="0.25">
      <c r="A196" s="695" t="s">
        <v>17</v>
      </c>
      <c r="B196" s="715" t="s">
        <v>72</v>
      </c>
      <c r="C196" s="329"/>
      <c r="D196" s="682"/>
      <c r="E196" s="624"/>
      <c r="F196" s="834"/>
      <c r="H196" s="207"/>
    </row>
    <row r="197" spans="1:8" x14ac:dyDescent="0.25">
      <c r="A197" s="696"/>
      <c r="B197" s="355" t="s">
        <v>73</v>
      </c>
      <c r="C197" s="329">
        <v>4</v>
      </c>
      <c r="D197" s="682" t="s">
        <v>9</v>
      </c>
      <c r="E197" s="624"/>
      <c r="F197" s="830">
        <f>C197*E197</f>
        <v>0</v>
      </c>
      <c r="H197" s="207"/>
    </row>
    <row r="198" spans="1:8" x14ac:dyDescent="0.25">
      <c r="A198" s="696"/>
      <c r="B198" s="355" t="s">
        <v>74</v>
      </c>
      <c r="C198" s="329">
        <v>9</v>
      </c>
      <c r="D198" s="682" t="s">
        <v>9</v>
      </c>
      <c r="E198" s="624"/>
      <c r="F198" s="830">
        <f>C198*E198</f>
        <v>0</v>
      </c>
      <c r="H198" s="207"/>
    </row>
    <row r="199" spans="1:8" x14ac:dyDescent="0.25">
      <c r="A199" s="695"/>
      <c r="B199" s="355"/>
      <c r="C199" s="329"/>
      <c r="D199" s="682"/>
      <c r="E199" s="624"/>
      <c r="F199" s="834"/>
      <c r="H199" s="207"/>
    </row>
    <row r="200" spans="1:8" x14ac:dyDescent="0.25">
      <c r="A200" s="695" t="s">
        <v>18</v>
      </c>
      <c r="B200" s="355" t="s">
        <v>103</v>
      </c>
      <c r="C200" s="329">
        <v>7</v>
      </c>
      <c r="D200" s="682" t="s">
        <v>9</v>
      </c>
      <c r="E200" s="624"/>
      <c r="F200" s="830">
        <f>C200*E200</f>
        <v>0</v>
      </c>
      <c r="H200" s="207"/>
    </row>
    <row r="201" spans="1:8" x14ac:dyDescent="0.25">
      <c r="A201" s="695"/>
      <c r="B201" s="355"/>
      <c r="C201" s="329"/>
      <c r="D201" s="682"/>
      <c r="E201" s="624"/>
      <c r="F201" s="834"/>
      <c r="H201" s="207"/>
    </row>
    <row r="202" spans="1:8" x14ac:dyDescent="0.25">
      <c r="A202" s="696"/>
      <c r="B202" s="355"/>
      <c r="C202" s="329"/>
      <c r="D202" s="682"/>
      <c r="E202" s="624"/>
      <c r="F202" s="830"/>
      <c r="H202" s="207"/>
    </row>
    <row r="203" spans="1:8" x14ac:dyDescent="0.25">
      <c r="A203" s="696"/>
      <c r="B203" s="355"/>
      <c r="C203" s="329"/>
      <c r="D203" s="682"/>
      <c r="E203" s="624"/>
      <c r="F203" s="834"/>
      <c r="H203" s="207"/>
    </row>
    <row r="204" spans="1:8" x14ac:dyDescent="0.25">
      <c r="A204" s="695"/>
      <c r="B204" s="355"/>
      <c r="C204" s="329"/>
      <c r="D204" s="682"/>
      <c r="E204" s="624"/>
      <c r="F204" s="836"/>
    </row>
    <row r="205" spans="1:8" x14ac:dyDescent="0.25">
      <c r="A205" s="692"/>
      <c r="B205" s="716"/>
      <c r="C205" s="324"/>
      <c r="D205" s="682"/>
      <c r="E205" s="632"/>
      <c r="F205" s="834"/>
    </row>
    <row r="206" spans="1:8" x14ac:dyDescent="0.25">
      <c r="A206" s="692"/>
      <c r="B206" s="716"/>
      <c r="C206" s="324"/>
      <c r="D206" s="682"/>
      <c r="E206" s="632"/>
      <c r="F206" s="834"/>
    </row>
    <row r="207" spans="1:8" x14ac:dyDescent="0.25">
      <c r="A207" s="692"/>
      <c r="B207" s="716"/>
      <c r="C207" s="324"/>
      <c r="D207" s="682"/>
      <c r="E207" s="632"/>
      <c r="F207" s="834"/>
    </row>
    <row r="208" spans="1:8" x14ac:dyDescent="0.25">
      <c r="A208" s="692"/>
      <c r="B208" s="716"/>
      <c r="C208" s="324"/>
      <c r="D208" s="682"/>
      <c r="E208" s="632"/>
      <c r="F208" s="834"/>
    </row>
    <row r="209" spans="1:6" x14ac:dyDescent="0.25">
      <c r="A209" s="692"/>
      <c r="B209" s="716"/>
      <c r="C209" s="324"/>
      <c r="D209" s="682"/>
      <c r="E209" s="632"/>
      <c r="F209" s="834"/>
    </row>
    <row r="210" spans="1:6" x14ac:dyDescent="0.25">
      <c r="A210" s="692"/>
      <c r="B210" s="716"/>
      <c r="C210" s="324"/>
      <c r="D210" s="682"/>
      <c r="E210" s="632"/>
      <c r="F210" s="834"/>
    </row>
    <row r="211" spans="1:6" x14ac:dyDescent="0.25">
      <c r="A211" s="692"/>
      <c r="B211" s="716"/>
      <c r="C211" s="324"/>
      <c r="D211" s="682"/>
      <c r="E211" s="632"/>
      <c r="F211" s="834"/>
    </row>
    <row r="212" spans="1:6" x14ac:dyDescent="0.25">
      <c r="A212" s="692"/>
      <c r="B212" s="716"/>
      <c r="C212" s="324"/>
      <c r="D212" s="682"/>
      <c r="E212" s="632"/>
      <c r="F212" s="834"/>
    </row>
    <row r="213" spans="1:6" x14ac:dyDescent="0.25">
      <c r="A213" s="692"/>
      <c r="B213" s="716"/>
      <c r="C213" s="324"/>
      <c r="D213" s="682"/>
      <c r="E213" s="632"/>
      <c r="F213" s="834"/>
    </row>
    <row r="214" spans="1:6" x14ac:dyDescent="0.25">
      <c r="A214" s="692"/>
      <c r="B214" s="716"/>
      <c r="C214" s="324"/>
      <c r="D214" s="682"/>
      <c r="E214" s="632"/>
      <c r="F214" s="834"/>
    </row>
    <row r="215" spans="1:6" x14ac:dyDescent="0.25">
      <c r="A215" s="692"/>
      <c r="B215" s="716"/>
      <c r="C215" s="324"/>
      <c r="D215" s="682"/>
      <c r="E215" s="632"/>
      <c r="F215" s="834"/>
    </row>
    <row r="216" spans="1:6" x14ac:dyDescent="0.25">
      <c r="A216" s="692"/>
      <c r="B216" s="716"/>
      <c r="C216" s="324"/>
      <c r="D216" s="682"/>
      <c r="E216" s="632"/>
      <c r="F216" s="834"/>
    </row>
    <row r="217" spans="1:6" x14ac:dyDescent="0.25">
      <c r="A217" s="692"/>
      <c r="B217" s="716"/>
      <c r="C217" s="324"/>
      <c r="D217" s="682"/>
      <c r="E217" s="632"/>
      <c r="F217" s="834"/>
    </row>
    <row r="218" spans="1:6" x14ac:dyDescent="0.25">
      <c r="A218" s="692"/>
      <c r="B218" s="716"/>
      <c r="C218" s="324"/>
      <c r="D218" s="682"/>
      <c r="E218" s="632"/>
      <c r="F218" s="834"/>
    </row>
    <row r="219" spans="1:6" x14ac:dyDescent="0.25">
      <c r="A219" s="692"/>
      <c r="B219" s="716"/>
      <c r="C219" s="324"/>
      <c r="D219" s="682"/>
      <c r="E219" s="632"/>
      <c r="F219" s="834"/>
    </row>
    <row r="220" spans="1:6" x14ac:dyDescent="0.25">
      <c r="A220" s="692"/>
      <c r="B220" s="716"/>
      <c r="C220" s="324"/>
      <c r="D220" s="682"/>
      <c r="E220" s="632"/>
      <c r="F220" s="834"/>
    </row>
    <row r="221" spans="1:6" x14ac:dyDescent="0.25">
      <c r="A221" s="692"/>
      <c r="B221" s="716"/>
      <c r="C221" s="324"/>
      <c r="D221" s="682"/>
      <c r="E221" s="632"/>
      <c r="F221" s="834"/>
    </row>
    <row r="222" spans="1:6" x14ac:dyDescent="0.25">
      <c r="A222" s="692"/>
      <c r="B222" s="716"/>
      <c r="C222" s="324"/>
      <c r="D222" s="682"/>
      <c r="E222" s="632"/>
      <c r="F222" s="834"/>
    </row>
    <row r="223" spans="1:6" x14ac:dyDescent="0.25">
      <c r="A223" s="692"/>
      <c r="B223" s="716"/>
      <c r="C223" s="324"/>
      <c r="D223" s="682"/>
      <c r="E223" s="632"/>
      <c r="F223" s="834"/>
    </row>
    <row r="224" spans="1:6" x14ac:dyDescent="0.25">
      <c r="A224" s="692"/>
      <c r="B224" s="716"/>
      <c r="C224" s="324"/>
      <c r="D224" s="682"/>
      <c r="E224" s="632"/>
      <c r="F224" s="834"/>
    </row>
    <row r="225" spans="1:6" x14ac:dyDescent="0.25">
      <c r="A225" s="692"/>
      <c r="B225" s="716"/>
      <c r="C225" s="324"/>
      <c r="D225" s="682"/>
      <c r="E225" s="632"/>
      <c r="F225" s="834"/>
    </row>
    <row r="226" spans="1:6" x14ac:dyDescent="0.25">
      <c r="A226" s="695"/>
      <c r="B226" s="355"/>
      <c r="C226" s="329"/>
      <c r="D226" s="682"/>
      <c r="E226" s="624"/>
      <c r="F226" s="834"/>
    </row>
    <row r="227" spans="1:6" x14ac:dyDescent="0.25">
      <c r="A227" s="730"/>
      <c r="B227" s="743"/>
      <c r="C227" s="732"/>
      <c r="D227" s="732"/>
      <c r="E227" s="643"/>
      <c r="F227" s="842"/>
    </row>
    <row r="228" spans="1:6" x14ac:dyDescent="0.25">
      <c r="A228" s="733"/>
      <c r="B228" s="702" t="s">
        <v>22</v>
      </c>
      <c r="C228" s="735"/>
      <c r="D228" s="735"/>
      <c r="E228" s="644"/>
      <c r="F228" s="843">
        <f>SUM(F177:F227)</f>
        <v>0</v>
      </c>
    </row>
    <row r="229" spans="1:6" x14ac:dyDescent="0.25">
      <c r="A229" s="744"/>
      <c r="B229" s="745"/>
      <c r="C229" s="744"/>
      <c r="D229" s="744"/>
      <c r="E229" s="647"/>
      <c r="F229" s="846"/>
    </row>
    <row r="230" spans="1:6" x14ac:dyDescent="0.25">
      <c r="A230" s="746" t="str">
        <f>A171</f>
        <v>BILL NO. 3:  3 BEDROOM APARTMENTS INTERNAL INSTALLATIONS</v>
      </c>
      <c r="B230" s="747"/>
      <c r="C230" s="748"/>
      <c r="D230" s="749"/>
      <c r="E230" s="648"/>
      <c r="F230" s="847"/>
    </row>
    <row r="231" spans="1:6" x14ac:dyDescent="0.25">
      <c r="A231" s="1046" t="s">
        <v>0</v>
      </c>
      <c r="B231" s="1048" t="s">
        <v>1</v>
      </c>
      <c r="C231" s="1050" t="s">
        <v>4</v>
      </c>
      <c r="D231" s="1052" t="s">
        <v>5</v>
      </c>
      <c r="E231" s="649" t="s">
        <v>2</v>
      </c>
      <c r="F231" s="848" t="s">
        <v>6</v>
      </c>
    </row>
    <row r="232" spans="1:6" x14ac:dyDescent="0.25">
      <c r="A232" s="1047"/>
      <c r="B232" s="1049"/>
      <c r="C232" s="1051"/>
      <c r="D232" s="1053"/>
      <c r="E232" s="650" t="s">
        <v>3</v>
      </c>
      <c r="F232" s="849" t="s">
        <v>3</v>
      </c>
    </row>
    <row r="233" spans="1:6" x14ac:dyDescent="0.25">
      <c r="A233" s="750"/>
      <c r="B233" s="751"/>
      <c r="C233" s="752"/>
      <c r="D233" s="753"/>
      <c r="E233" s="639"/>
      <c r="F233" s="850"/>
    </row>
    <row r="234" spans="1:6" x14ac:dyDescent="0.25">
      <c r="A234" s="692" t="s">
        <v>59</v>
      </c>
      <c r="B234" s="751" t="s">
        <v>125</v>
      </c>
      <c r="C234" s="754"/>
      <c r="D234" s="755"/>
      <c r="E234" s="651"/>
      <c r="F234" s="851"/>
    </row>
    <row r="235" spans="1:6" ht="75" x14ac:dyDescent="0.25">
      <c r="A235" s="750"/>
      <c r="B235" s="756" t="s">
        <v>145</v>
      </c>
      <c r="C235" s="754"/>
      <c r="D235" s="755"/>
      <c r="E235" s="652"/>
      <c r="F235" s="851"/>
    </row>
    <row r="236" spans="1:6" ht="30" x14ac:dyDescent="0.25">
      <c r="A236" s="717"/>
      <c r="B236" s="756" t="s">
        <v>395</v>
      </c>
      <c r="C236" s="719"/>
      <c r="D236" s="719" t="s">
        <v>34</v>
      </c>
      <c r="E236" s="653"/>
      <c r="F236" s="851"/>
    </row>
    <row r="237" spans="1:6" x14ac:dyDescent="0.25">
      <c r="A237" s="757" t="s">
        <v>8</v>
      </c>
      <c r="B237" s="758" t="s">
        <v>127</v>
      </c>
      <c r="C237" s="712"/>
      <c r="D237" s="759"/>
      <c r="E237" s="629"/>
      <c r="F237" s="851"/>
    </row>
    <row r="238" spans="1:6" x14ac:dyDescent="0.25">
      <c r="A238" s="757"/>
      <c r="B238" s="756" t="s">
        <v>233</v>
      </c>
      <c r="C238" s="760">
        <v>75</v>
      </c>
      <c r="D238" s="761" t="s">
        <v>30</v>
      </c>
      <c r="E238" s="630"/>
      <c r="F238" s="830">
        <f>C238*E238</f>
        <v>0</v>
      </c>
    </row>
    <row r="239" spans="1:6" x14ac:dyDescent="0.25">
      <c r="A239" s="762"/>
      <c r="B239" s="756"/>
      <c r="C239" s="760"/>
      <c r="D239" s="761"/>
      <c r="E239" s="630"/>
      <c r="F239" s="836"/>
    </row>
    <row r="240" spans="1:6" x14ac:dyDescent="0.25">
      <c r="A240" s="762" t="s">
        <v>11</v>
      </c>
      <c r="B240" s="763" t="s">
        <v>33</v>
      </c>
      <c r="C240" s="760"/>
      <c r="D240" s="761"/>
      <c r="E240" s="630"/>
      <c r="F240" s="836"/>
    </row>
    <row r="241" spans="1:6" x14ac:dyDescent="0.25">
      <c r="A241" s="757"/>
      <c r="B241" s="756" t="s">
        <v>234</v>
      </c>
      <c r="C241" s="760">
        <v>12</v>
      </c>
      <c r="D241" s="761" t="s">
        <v>9</v>
      </c>
      <c r="E241" s="630"/>
      <c r="F241" s="830">
        <f>C241*E241</f>
        <v>0</v>
      </c>
    </row>
    <row r="242" spans="1:6" x14ac:dyDescent="0.25">
      <c r="A242" s="757"/>
      <c r="B242" s="756"/>
      <c r="C242" s="760"/>
      <c r="D242" s="761"/>
      <c r="E242" s="630"/>
      <c r="F242" s="836"/>
    </row>
    <row r="243" spans="1:6" x14ac:dyDescent="0.25">
      <c r="A243" s="762" t="s">
        <v>13</v>
      </c>
      <c r="B243" s="763" t="s">
        <v>36</v>
      </c>
      <c r="C243" s="760"/>
      <c r="D243" s="761"/>
      <c r="E243" s="630"/>
      <c r="F243" s="836"/>
    </row>
    <row r="244" spans="1:6" x14ac:dyDescent="0.25">
      <c r="A244" s="757"/>
      <c r="B244" s="756" t="s">
        <v>235</v>
      </c>
      <c r="C244" s="760">
        <v>14</v>
      </c>
      <c r="D244" s="761" t="s">
        <v>9</v>
      </c>
      <c r="E244" s="630"/>
      <c r="F244" s="830">
        <f>C244*E244</f>
        <v>0</v>
      </c>
    </row>
    <row r="245" spans="1:6" x14ac:dyDescent="0.25">
      <c r="A245" s="757"/>
      <c r="B245" s="756"/>
      <c r="C245" s="754"/>
      <c r="D245" s="761"/>
      <c r="E245" s="652"/>
      <c r="F245" s="836"/>
    </row>
    <row r="246" spans="1:6" x14ac:dyDescent="0.25">
      <c r="A246" s="757" t="s">
        <v>15</v>
      </c>
      <c r="B246" s="764" t="s">
        <v>38</v>
      </c>
      <c r="C246" s="760"/>
      <c r="D246" s="759"/>
      <c r="E246" s="629"/>
      <c r="F246" s="836"/>
    </row>
    <row r="247" spans="1:6" x14ac:dyDescent="0.25">
      <c r="A247" s="757"/>
      <c r="B247" s="765" t="s">
        <v>236</v>
      </c>
      <c r="C247" s="754">
        <v>14</v>
      </c>
      <c r="D247" s="761" t="s">
        <v>9</v>
      </c>
      <c r="E247" s="630"/>
      <c r="F247" s="830">
        <f>C247*E247</f>
        <v>0</v>
      </c>
    </row>
    <row r="248" spans="1:6" x14ac:dyDescent="0.25">
      <c r="A248" s="757"/>
      <c r="B248" s="765" t="s">
        <v>237</v>
      </c>
      <c r="C248" s="754">
        <v>10</v>
      </c>
      <c r="D248" s="761" t="s">
        <v>9</v>
      </c>
      <c r="E248" s="630"/>
      <c r="F248" s="830">
        <f>C248*E248</f>
        <v>0</v>
      </c>
    </row>
    <row r="249" spans="1:6" x14ac:dyDescent="0.25">
      <c r="A249" s="757"/>
      <c r="B249" s="766"/>
      <c r="C249" s="754"/>
      <c r="D249" s="761"/>
      <c r="E249" s="630"/>
      <c r="F249" s="836"/>
    </row>
    <row r="250" spans="1:6" x14ac:dyDescent="0.25">
      <c r="A250" s="757" t="s">
        <v>17</v>
      </c>
      <c r="B250" s="764" t="s">
        <v>43</v>
      </c>
      <c r="C250" s="767"/>
      <c r="D250" s="759"/>
      <c r="E250" s="630"/>
      <c r="F250" s="836"/>
    </row>
    <row r="251" spans="1:6" x14ac:dyDescent="0.25">
      <c r="A251" s="757"/>
      <c r="B251" s="765" t="s">
        <v>238</v>
      </c>
      <c r="C251" s="754">
        <v>11</v>
      </c>
      <c r="D251" s="761" t="s">
        <v>9</v>
      </c>
      <c r="E251" s="630"/>
      <c r="F251" s="830">
        <f>C251*E251</f>
        <v>0</v>
      </c>
    </row>
    <row r="252" spans="1:6" x14ac:dyDescent="0.25">
      <c r="A252" s="757"/>
      <c r="B252" s="756"/>
      <c r="C252" s="754"/>
      <c r="D252" s="761"/>
      <c r="E252" s="652"/>
      <c r="F252" s="836"/>
    </row>
    <row r="253" spans="1:6" x14ac:dyDescent="0.25">
      <c r="A253" s="768" t="s">
        <v>18</v>
      </c>
      <c r="B253" s="769" t="s">
        <v>47</v>
      </c>
      <c r="C253" s="767"/>
      <c r="D253" s="768"/>
      <c r="E253" s="630"/>
      <c r="F253" s="850"/>
    </row>
    <row r="254" spans="1:6" x14ac:dyDescent="0.25">
      <c r="A254" s="768"/>
      <c r="B254" s="765" t="s">
        <v>239</v>
      </c>
      <c r="C254" s="754">
        <v>21</v>
      </c>
      <c r="D254" s="768" t="s">
        <v>9</v>
      </c>
      <c r="E254" s="630"/>
      <c r="F254" s="830">
        <f>C254*E254</f>
        <v>0</v>
      </c>
    </row>
    <row r="255" spans="1:6" x14ac:dyDescent="0.25">
      <c r="A255" s="768"/>
      <c r="B255" s="765"/>
      <c r="C255" s="767"/>
      <c r="D255" s="761"/>
      <c r="E255" s="630"/>
      <c r="F255" s="836"/>
    </row>
    <row r="256" spans="1:6" x14ac:dyDescent="0.25">
      <c r="A256" s="768" t="s">
        <v>19</v>
      </c>
      <c r="B256" s="769" t="s">
        <v>51</v>
      </c>
      <c r="C256" s="767"/>
      <c r="D256" s="768"/>
      <c r="E256" s="630"/>
      <c r="F256" s="836"/>
    </row>
    <row r="257" spans="1:6" x14ac:dyDescent="0.25">
      <c r="A257" s="768"/>
      <c r="B257" s="765" t="s">
        <v>240</v>
      </c>
      <c r="C257" s="754">
        <v>14</v>
      </c>
      <c r="D257" s="768" t="s">
        <v>9</v>
      </c>
      <c r="E257" s="630"/>
      <c r="F257" s="830">
        <f>C257*E257</f>
        <v>0</v>
      </c>
    </row>
    <row r="258" spans="1:6" x14ac:dyDescent="0.25">
      <c r="A258" s="717"/>
      <c r="B258" s="720"/>
      <c r="C258" s="719"/>
      <c r="D258" s="719"/>
      <c r="E258" s="652"/>
      <c r="F258" s="836"/>
    </row>
    <row r="259" spans="1:6" x14ac:dyDescent="0.25">
      <c r="A259" s="717"/>
      <c r="B259" s="718" t="s">
        <v>82</v>
      </c>
      <c r="C259" s="752"/>
      <c r="D259" s="754"/>
      <c r="E259" s="651"/>
      <c r="F259" s="836"/>
    </row>
    <row r="260" spans="1:6" ht="30" x14ac:dyDescent="0.25">
      <c r="A260" s="717" t="s">
        <v>20</v>
      </c>
      <c r="B260" s="770" t="s">
        <v>83</v>
      </c>
      <c r="C260" s="752">
        <v>1</v>
      </c>
      <c r="D260" s="754" t="s">
        <v>80</v>
      </c>
      <c r="E260" s="651"/>
      <c r="F260" s="830">
        <f>C260*E260</f>
        <v>0</v>
      </c>
    </row>
    <row r="261" spans="1:6" x14ac:dyDescent="0.25">
      <c r="A261" s="757"/>
      <c r="B261" s="756"/>
      <c r="C261" s="754"/>
      <c r="D261" s="761"/>
      <c r="E261" s="652"/>
      <c r="F261" s="836"/>
    </row>
    <row r="262" spans="1:6" x14ac:dyDescent="0.25">
      <c r="A262" s="757"/>
      <c r="B262" s="756"/>
      <c r="C262" s="754"/>
      <c r="D262" s="761"/>
      <c r="E262" s="652"/>
      <c r="F262" s="836"/>
    </row>
    <row r="263" spans="1:6" x14ac:dyDescent="0.25">
      <c r="A263" s="757"/>
      <c r="B263" s="756"/>
      <c r="C263" s="754"/>
      <c r="D263" s="761"/>
      <c r="E263" s="652"/>
      <c r="F263" s="836"/>
    </row>
    <row r="264" spans="1:6" x14ac:dyDescent="0.25">
      <c r="A264" s="757"/>
      <c r="B264" s="756"/>
      <c r="C264" s="754"/>
      <c r="D264" s="761"/>
      <c r="E264" s="652"/>
      <c r="F264" s="836"/>
    </row>
    <row r="265" spans="1:6" x14ac:dyDescent="0.25">
      <c r="A265" s="757"/>
      <c r="B265" s="756"/>
      <c r="C265" s="754"/>
      <c r="D265" s="761"/>
      <c r="E265" s="652"/>
      <c r="F265" s="836"/>
    </row>
    <row r="266" spans="1:6" x14ac:dyDescent="0.25">
      <c r="A266" s="757"/>
      <c r="B266" s="756"/>
      <c r="C266" s="754"/>
      <c r="D266" s="761"/>
      <c r="E266" s="652"/>
      <c r="F266" s="836"/>
    </row>
    <row r="267" spans="1:6" x14ac:dyDescent="0.25">
      <c r="A267" s="757"/>
      <c r="B267" s="756"/>
      <c r="C267" s="754"/>
      <c r="D267" s="761"/>
      <c r="E267" s="652"/>
      <c r="F267" s="836"/>
    </row>
    <row r="268" spans="1:6" x14ac:dyDescent="0.25">
      <c r="A268" s="757"/>
      <c r="B268" s="756"/>
      <c r="C268" s="754"/>
      <c r="D268" s="761"/>
      <c r="E268" s="652"/>
      <c r="F268" s="836"/>
    </row>
    <row r="269" spans="1:6" x14ac:dyDescent="0.25">
      <c r="A269" s="757"/>
      <c r="B269" s="756"/>
      <c r="C269" s="754"/>
      <c r="D269" s="761"/>
      <c r="E269" s="652"/>
      <c r="F269" s="836"/>
    </row>
    <row r="270" spans="1:6" x14ac:dyDescent="0.25">
      <c r="A270" s="757"/>
      <c r="B270" s="756"/>
      <c r="C270" s="754"/>
      <c r="D270" s="761"/>
      <c r="E270" s="652"/>
      <c r="F270" s="836"/>
    </row>
    <row r="271" spans="1:6" x14ac:dyDescent="0.25">
      <c r="A271" s="757"/>
      <c r="B271" s="756"/>
      <c r="C271" s="754"/>
      <c r="D271" s="761"/>
      <c r="E271" s="652"/>
      <c r="F271" s="836"/>
    </row>
    <row r="272" spans="1:6" x14ac:dyDescent="0.25">
      <c r="A272" s="757"/>
      <c r="B272" s="756"/>
      <c r="C272" s="754"/>
      <c r="D272" s="761"/>
      <c r="E272" s="652"/>
      <c r="F272" s="836"/>
    </row>
    <row r="273" spans="1:6" x14ac:dyDescent="0.25">
      <c r="A273" s="757"/>
      <c r="B273" s="756"/>
      <c r="C273" s="754"/>
      <c r="D273" s="761"/>
      <c r="E273" s="652"/>
      <c r="F273" s="836"/>
    </row>
    <row r="274" spans="1:6" x14ac:dyDescent="0.25">
      <c r="A274" s="757"/>
      <c r="B274" s="756"/>
      <c r="C274" s="754"/>
      <c r="D274" s="761"/>
      <c r="E274" s="652"/>
      <c r="F274" s="836"/>
    </row>
    <row r="275" spans="1:6" x14ac:dyDescent="0.25">
      <c r="A275" s="757"/>
      <c r="B275" s="756"/>
      <c r="C275" s="754"/>
      <c r="D275" s="761"/>
      <c r="E275" s="652"/>
      <c r="F275" s="836"/>
    </row>
    <row r="276" spans="1:6" x14ac:dyDescent="0.25">
      <c r="A276" s="757"/>
      <c r="B276" s="756"/>
      <c r="C276" s="754"/>
      <c r="D276" s="761"/>
      <c r="E276" s="652"/>
      <c r="F276" s="836"/>
    </row>
    <row r="277" spans="1:6" x14ac:dyDescent="0.25">
      <c r="A277" s="757"/>
      <c r="B277" s="756"/>
      <c r="C277" s="754"/>
      <c r="D277" s="761"/>
      <c r="E277" s="652"/>
      <c r="F277" s="836"/>
    </row>
    <row r="278" spans="1:6" x14ac:dyDescent="0.25">
      <c r="A278" s="757"/>
      <c r="B278" s="756"/>
      <c r="C278" s="754"/>
      <c r="D278" s="761"/>
      <c r="E278" s="652"/>
      <c r="F278" s="836"/>
    </row>
    <row r="279" spans="1:6" x14ac:dyDescent="0.25">
      <c r="A279" s="757"/>
      <c r="B279" s="756"/>
      <c r="C279" s="754"/>
      <c r="D279" s="761"/>
      <c r="E279" s="652"/>
      <c r="F279" s="836"/>
    </row>
    <row r="280" spans="1:6" x14ac:dyDescent="0.25">
      <c r="A280" s="757"/>
      <c r="B280" s="756"/>
      <c r="C280" s="754"/>
      <c r="D280" s="761"/>
      <c r="E280" s="652"/>
      <c r="F280" s="836"/>
    </row>
    <row r="281" spans="1:6" x14ac:dyDescent="0.25">
      <c r="A281" s="757"/>
      <c r="B281" s="756"/>
      <c r="C281" s="754"/>
      <c r="D281" s="761"/>
      <c r="E281" s="652"/>
      <c r="F281" s="836"/>
    </row>
    <row r="282" spans="1:6" x14ac:dyDescent="0.25">
      <c r="A282" s="757"/>
      <c r="B282" s="756"/>
      <c r="C282" s="754"/>
      <c r="D282" s="761"/>
      <c r="E282" s="652"/>
      <c r="F282" s="836"/>
    </row>
    <row r="283" spans="1:6" x14ac:dyDescent="0.25">
      <c r="A283" s="757"/>
      <c r="B283" s="756"/>
      <c r="C283" s="754"/>
      <c r="D283" s="761"/>
      <c r="E283" s="652"/>
      <c r="F283" s="836"/>
    </row>
    <row r="284" spans="1:6" x14ac:dyDescent="0.25">
      <c r="A284" s="757"/>
      <c r="B284" s="756"/>
      <c r="C284" s="754"/>
      <c r="D284" s="761"/>
      <c r="E284" s="652"/>
      <c r="F284" s="836"/>
    </row>
    <row r="285" spans="1:6" x14ac:dyDescent="0.25">
      <c r="A285" s="771"/>
      <c r="B285" s="772"/>
      <c r="C285" s="773"/>
      <c r="D285" s="773"/>
      <c r="E285" s="654"/>
      <c r="F285" s="852"/>
    </row>
    <row r="286" spans="1:6" x14ac:dyDescent="0.25">
      <c r="A286" s="774"/>
      <c r="B286" s="775"/>
      <c r="C286" s="776"/>
      <c r="D286" s="776"/>
      <c r="E286" s="655"/>
      <c r="F286" s="853"/>
    </row>
    <row r="287" spans="1:6" x14ac:dyDescent="0.25">
      <c r="A287" s="777"/>
      <c r="B287" s="778" t="s">
        <v>202</v>
      </c>
      <c r="C287" s="779"/>
      <c r="D287" s="779"/>
      <c r="E287" s="656"/>
      <c r="F287" s="854">
        <f>SUM(F236:F286)</f>
        <v>0</v>
      </c>
    </row>
    <row r="288" spans="1:6" x14ac:dyDescent="0.25">
      <c r="A288" s="736"/>
      <c r="B288" s="704"/>
      <c r="C288" s="736"/>
      <c r="D288" s="736"/>
      <c r="E288" s="645"/>
      <c r="F288" s="844"/>
    </row>
    <row r="289" spans="1:6" x14ac:dyDescent="0.25">
      <c r="A289" s="746" t="str">
        <f>A230</f>
        <v>BILL NO. 3:  3 BEDROOM APARTMENTS INTERNAL INSTALLATIONS</v>
      </c>
      <c r="B289" s="738"/>
      <c r="C289" s="739"/>
      <c r="D289" s="740"/>
      <c r="E289" s="646"/>
      <c r="F289" s="845"/>
    </row>
    <row r="290" spans="1:6" x14ac:dyDescent="0.25">
      <c r="A290" s="1007" t="s">
        <v>0</v>
      </c>
      <c r="B290" s="1040" t="s">
        <v>1</v>
      </c>
      <c r="C290" s="1011" t="s">
        <v>4</v>
      </c>
      <c r="D290" s="1042" t="s">
        <v>5</v>
      </c>
      <c r="E290" s="620" t="s">
        <v>2</v>
      </c>
      <c r="F290" s="826" t="s">
        <v>6</v>
      </c>
    </row>
    <row r="291" spans="1:6" x14ac:dyDescent="0.25">
      <c r="A291" s="1008"/>
      <c r="B291" s="1041"/>
      <c r="C291" s="1012"/>
      <c r="D291" s="1043"/>
      <c r="E291" s="621" t="s">
        <v>3</v>
      </c>
      <c r="F291" s="827" t="s">
        <v>3</v>
      </c>
    </row>
    <row r="292" spans="1:6" x14ac:dyDescent="0.25">
      <c r="A292" s="676"/>
      <c r="B292" s="677"/>
      <c r="C292" s="678"/>
      <c r="D292" s="679"/>
      <c r="E292" s="622"/>
      <c r="F292" s="828"/>
    </row>
    <row r="293" spans="1:6" x14ac:dyDescent="0.25">
      <c r="A293" s="741" t="s">
        <v>59</v>
      </c>
      <c r="B293" s="709" t="s">
        <v>203</v>
      </c>
      <c r="C293" s="683"/>
      <c r="D293" s="682"/>
      <c r="E293" s="624"/>
      <c r="F293" s="834"/>
    </row>
    <row r="294" spans="1:6" ht="90" x14ac:dyDescent="0.25">
      <c r="A294" s="695"/>
      <c r="B294" s="742" t="s">
        <v>61</v>
      </c>
      <c r="C294" s="683"/>
      <c r="D294" s="682"/>
      <c r="E294" s="624"/>
      <c r="F294" s="834"/>
    </row>
    <row r="295" spans="1:6" x14ac:dyDescent="0.25">
      <c r="A295" s="696" t="s">
        <v>8</v>
      </c>
      <c r="B295" s="693" t="s">
        <v>62</v>
      </c>
      <c r="C295" s="327"/>
      <c r="D295" s="694"/>
      <c r="E295" s="628"/>
      <c r="F295" s="833"/>
    </row>
    <row r="296" spans="1:6" x14ac:dyDescent="0.25">
      <c r="A296" s="696"/>
      <c r="B296" s="355" t="s">
        <v>204</v>
      </c>
      <c r="C296" s="329">
        <v>78</v>
      </c>
      <c r="D296" s="682" t="s">
        <v>30</v>
      </c>
      <c r="E296" s="624"/>
      <c r="F296" s="830">
        <f>C296*E296</f>
        <v>0</v>
      </c>
    </row>
    <row r="297" spans="1:6" x14ac:dyDescent="0.25">
      <c r="A297" s="696"/>
      <c r="B297" s="355" t="s">
        <v>205</v>
      </c>
      <c r="C297" s="329">
        <v>60</v>
      </c>
      <c r="D297" s="682" t="s">
        <v>30</v>
      </c>
      <c r="E297" s="624"/>
      <c r="F297" s="830">
        <f>C297*E297</f>
        <v>0</v>
      </c>
    </row>
    <row r="298" spans="1:6" x14ac:dyDescent="0.25">
      <c r="A298" s="695"/>
      <c r="B298" s="355"/>
      <c r="C298" s="329"/>
      <c r="D298" s="682"/>
      <c r="E298" s="624"/>
      <c r="F298" s="834"/>
    </row>
    <row r="299" spans="1:6" x14ac:dyDescent="0.25">
      <c r="A299" s="696" t="s">
        <v>11</v>
      </c>
      <c r="B299" s="693" t="s">
        <v>65</v>
      </c>
      <c r="C299" s="327"/>
      <c r="D299" s="694"/>
      <c r="E299" s="628"/>
      <c r="F299" s="834"/>
    </row>
    <row r="300" spans="1:6" x14ac:dyDescent="0.25">
      <c r="A300" s="696"/>
      <c r="B300" s="355" t="s">
        <v>66</v>
      </c>
      <c r="C300" s="329">
        <v>16</v>
      </c>
      <c r="D300" s="682" t="s">
        <v>9</v>
      </c>
      <c r="E300" s="624"/>
      <c r="F300" s="830">
        <f>C300*E300</f>
        <v>0</v>
      </c>
    </row>
    <row r="301" spans="1:6" x14ac:dyDescent="0.25">
      <c r="A301" s="696"/>
      <c r="B301" s="355"/>
      <c r="C301" s="329"/>
      <c r="D301" s="682"/>
      <c r="E301" s="624"/>
      <c r="F301" s="834"/>
    </row>
    <row r="302" spans="1:6" x14ac:dyDescent="0.25">
      <c r="A302" s="696" t="s">
        <v>13</v>
      </c>
      <c r="B302" s="355" t="s">
        <v>75</v>
      </c>
      <c r="C302" s="329">
        <v>12</v>
      </c>
      <c r="D302" s="682" t="s">
        <v>9</v>
      </c>
      <c r="E302" s="624"/>
      <c r="F302" s="830">
        <f>C302*E302</f>
        <v>0</v>
      </c>
    </row>
    <row r="303" spans="1:6" x14ac:dyDescent="0.25">
      <c r="A303" s="696"/>
      <c r="B303" s="355"/>
      <c r="C303" s="329"/>
      <c r="D303" s="682"/>
      <c r="E303" s="624"/>
      <c r="F303" s="834"/>
    </row>
    <row r="304" spans="1:6" x14ac:dyDescent="0.25">
      <c r="A304" s="695" t="s">
        <v>15</v>
      </c>
      <c r="B304" s="355" t="s">
        <v>76</v>
      </c>
      <c r="C304" s="329">
        <v>11</v>
      </c>
      <c r="D304" s="682" t="s">
        <v>9</v>
      </c>
      <c r="E304" s="624"/>
      <c r="F304" s="830">
        <f>C304*E304</f>
        <v>0</v>
      </c>
    </row>
    <row r="305" spans="1:6" x14ac:dyDescent="0.25">
      <c r="A305" s="692"/>
      <c r="B305" s="716"/>
      <c r="C305" s="324"/>
      <c r="D305" s="682"/>
      <c r="E305" s="632"/>
      <c r="F305" s="834"/>
    </row>
    <row r="306" spans="1:6" x14ac:dyDescent="0.25">
      <c r="A306" s="692"/>
      <c r="B306" s="716"/>
      <c r="C306" s="324"/>
      <c r="D306" s="682"/>
      <c r="E306" s="632"/>
      <c r="F306" s="834"/>
    </row>
    <row r="307" spans="1:6" x14ac:dyDescent="0.25">
      <c r="A307" s="319"/>
      <c r="B307" s="323"/>
      <c r="C307" s="321"/>
      <c r="D307" s="322"/>
      <c r="E307" s="632"/>
      <c r="F307" s="834"/>
    </row>
    <row r="308" spans="1:6" x14ac:dyDescent="0.25">
      <c r="A308" s="324"/>
      <c r="B308" s="325"/>
      <c r="C308" s="326"/>
      <c r="D308" s="326"/>
      <c r="E308" s="632"/>
      <c r="F308" s="834"/>
    </row>
    <row r="309" spans="1:6" x14ac:dyDescent="0.25">
      <c r="A309" s="327"/>
      <c r="B309" s="328"/>
      <c r="C309" s="326"/>
      <c r="D309" s="326"/>
      <c r="E309" s="632"/>
      <c r="F309" s="834"/>
    </row>
    <row r="310" spans="1:6" x14ac:dyDescent="0.25">
      <c r="A310" s="327"/>
      <c r="B310" s="328"/>
      <c r="C310" s="326"/>
      <c r="D310" s="326"/>
      <c r="E310" s="632"/>
      <c r="F310" s="834"/>
    </row>
    <row r="311" spans="1:6" x14ac:dyDescent="0.25">
      <c r="A311" s="329"/>
      <c r="B311" s="330"/>
      <c r="C311" s="326"/>
      <c r="D311" s="326"/>
      <c r="E311" s="632"/>
      <c r="F311" s="834"/>
    </row>
    <row r="312" spans="1:6" x14ac:dyDescent="0.25">
      <c r="A312" s="329"/>
      <c r="B312" s="331"/>
      <c r="C312" s="326"/>
      <c r="D312" s="326"/>
      <c r="E312" s="204"/>
      <c r="F312" s="834"/>
    </row>
    <row r="313" spans="1:6" x14ac:dyDescent="0.25">
      <c r="A313" s="329"/>
      <c r="B313" s="331"/>
      <c r="C313" s="326"/>
      <c r="D313" s="326"/>
      <c r="E313" s="204"/>
      <c r="F313" s="834"/>
    </row>
    <row r="314" spans="1:6" x14ac:dyDescent="0.25">
      <c r="A314" s="329"/>
      <c r="B314" s="332"/>
      <c r="C314" s="326"/>
      <c r="D314" s="326"/>
      <c r="E314" s="204"/>
      <c r="F314" s="834"/>
    </row>
    <row r="315" spans="1:6" x14ac:dyDescent="0.25">
      <c r="A315" s="329"/>
      <c r="B315" s="330"/>
      <c r="C315" s="326"/>
      <c r="D315" s="326"/>
      <c r="E315" s="204"/>
      <c r="F315" s="834"/>
    </row>
    <row r="316" spans="1:6" x14ac:dyDescent="0.25">
      <c r="A316" s="329"/>
      <c r="B316" s="331"/>
      <c r="C316" s="326"/>
      <c r="D316" s="326"/>
      <c r="E316" s="204"/>
      <c r="F316" s="834"/>
    </row>
    <row r="317" spans="1:6" x14ac:dyDescent="0.25">
      <c r="A317" s="329"/>
      <c r="B317" s="331"/>
      <c r="C317" s="326"/>
      <c r="D317" s="326"/>
      <c r="E317" s="204"/>
      <c r="F317" s="834"/>
    </row>
    <row r="318" spans="1:6" x14ac:dyDescent="0.25">
      <c r="A318" s="329"/>
      <c r="B318" s="332"/>
      <c r="C318" s="326"/>
      <c r="D318" s="326"/>
      <c r="E318" s="204"/>
      <c r="F318" s="834"/>
    </row>
    <row r="319" spans="1:6" x14ac:dyDescent="0.25">
      <c r="A319" s="329"/>
      <c r="B319" s="330"/>
      <c r="C319" s="326"/>
      <c r="D319" s="326"/>
      <c r="E319" s="204"/>
      <c r="F319" s="834"/>
    </row>
    <row r="320" spans="1:6" x14ac:dyDescent="0.25">
      <c r="A320" s="329"/>
      <c r="B320" s="332"/>
      <c r="C320" s="326"/>
      <c r="D320" s="326"/>
      <c r="E320" s="204"/>
      <c r="F320" s="834"/>
    </row>
    <row r="321" spans="1:6" x14ac:dyDescent="0.25">
      <c r="A321" s="327"/>
      <c r="B321" s="328"/>
      <c r="C321" s="326"/>
      <c r="D321" s="326"/>
      <c r="E321" s="204"/>
      <c r="F321" s="834"/>
    </row>
    <row r="322" spans="1:6" x14ac:dyDescent="0.25">
      <c r="A322" s="329"/>
      <c r="B322" s="330"/>
      <c r="C322" s="326"/>
      <c r="D322" s="326"/>
      <c r="E322" s="204"/>
      <c r="F322" s="834"/>
    </row>
    <row r="323" spans="1:6" x14ac:dyDescent="0.25">
      <c r="A323" s="329"/>
      <c r="B323" s="331"/>
      <c r="C323" s="326"/>
      <c r="D323" s="326"/>
      <c r="E323" s="204"/>
      <c r="F323" s="834"/>
    </row>
    <row r="324" spans="1:6" x14ac:dyDescent="0.25">
      <c r="A324" s="329"/>
      <c r="B324" s="331"/>
      <c r="C324" s="326"/>
      <c r="D324" s="326"/>
      <c r="E324" s="204"/>
      <c r="F324" s="834"/>
    </row>
    <row r="325" spans="1:6" x14ac:dyDescent="0.25">
      <c r="A325" s="329"/>
      <c r="B325" s="331"/>
      <c r="C325" s="326"/>
      <c r="D325" s="326"/>
      <c r="E325" s="204"/>
      <c r="F325" s="834"/>
    </row>
    <row r="326" spans="1:6" x14ac:dyDescent="0.25">
      <c r="A326" s="329"/>
      <c r="B326" s="330"/>
      <c r="C326" s="326"/>
      <c r="D326" s="326"/>
      <c r="E326" s="204"/>
      <c r="F326" s="834"/>
    </row>
    <row r="327" spans="1:6" x14ac:dyDescent="0.25">
      <c r="A327" s="329"/>
      <c r="B327" s="331"/>
      <c r="C327" s="326"/>
      <c r="D327" s="326"/>
      <c r="E327" s="204"/>
      <c r="F327" s="834"/>
    </row>
    <row r="328" spans="1:6" x14ac:dyDescent="0.25">
      <c r="A328" s="329"/>
      <c r="B328" s="331"/>
      <c r="C328" s="326"/>
      <c r="D328" s="326"/>
      <c r="E328" s="204"/>
      <c r="F328" s="834"/>
    </row>
    <row r="329" spans="1:6" x14ac:dyDescent="0.25">
      <c r="A329" s="329"/>
      <c r="B329" s="331"/>
      <c r="C329" s="326"/>
      <c r="D329" s="326"/>
      <c r="E329" s="204"/>
      <c r="F329" s="834"/>
    </row>
    <row r="330" spans="1:6" x14ac:dyDescent="0.25">
      <c r="A330" s="692"/>
      <c r="B330" s="716"/>
      <c r="C330" s="324"/>
      <c r="D330" s="682"/>
      <c r="E330" s="208"/>
      <c r="F330" s="834"/>
    </row>
    <row r="331" spans="1:6" x14ac:dyDescent="0.25">
      <c r="A331" s="329"/>
      <c r="B331" s="330"/>
      <c r="C331" s="327"/>
      <c r="D331" s="327"/>
      <c r="E331" s="208"/>
      <c r="F331" s="834"/>
    </row>
    <row r="332" spans="1:6" x14ac:dyDescent="0.25">
      <c r="A332" s="329"/>
      <c r="B332" s="333"/>
      <c r="C332" s="327"/>
      <c r="D332" s="327"/>
      <c r="E332" s="208"/>
      <c r="F332" s="834"/>
    </row>
    <row r="333" spans="1:6" x14ac:dyDescent="0.25">
      <c r="A333" s="692"/>
      <c r="B333" s="716"/>
      <c r="C333" s="324"/>
      <c r="D333" s="682"/>
      <c r="E333" s="632"/>
      <c r="F333" s="834"/>
    </row>
    <row r="334" spans="1:6" x14ac:dyDescent="0.25">
      <c r="A334" s="692"/>
      <c r="B334" s="780"/>
      <c r="C334" s="324"/>
      <c r="D334" s="682"/>
      <c r="E334" s="632"/>
      <c r="F334" s="834"/>
    </row>
    <row r="335" spans="1:6" x14ac:dyDescent="0.25">
      <c r="A335" s="692"/>
      <c r="B335" s="780"/>
      <c r="C335" s="324"/>
      <c r="D335" s="682"/>
      <c r="E335" s="632"/>
      <c r="F335" s="834"/>
    </row>
    <row r="336" spans="1:6" x14ac:dyDescent="0.25">
      <c r="A336" s="692"/>
      <c r="B336" s="780"/>
      <c r="C336" s="324"/>
      <c r="D336" s="682"/>
      <c r="E336" s="632"/>
      <c r="F336" s="834"/>
    </row>
    <row r="337" spans="1:6" x14ac:dyDescent="0.25">
      <c r="A337" s="692"/>
      <c r="B337" s="780"/>
      <c r="C337" s="324"/>
      <c r="D337" s="682"/>
      <c r="E337" s="632"/>
      <c r="F337" s="834"/>
    </row>
    <row r="338" spans="1:6" x14ac:dyDescent="0.25">
      <c r="A338" s="692"/>
      <c r="B338" s="780"/>
      <c r="C338" s="324"/>
      <c r="D338" s="682"/>
      <c r="E338" s="632"/>
      <c r="F338" s="834"/>
    </row>
    <row r="339" spans="1:6" x14ac:dyDescent="0.25">
      <c r="A339" s="326"/>
      <c r="B339" s="335"/>
      <c r="C339" s="327"/>
      <c r="D339" s="327"/>
      <c r="E339" s="632"/>
      <c r="F339" s="834"/>
    </row>
    <row r="340" spans="1:6" x14ac:dyDescent="0.25">
      <c r="A340" s="327"/>
      <c r="B340" s="336"/>
      <c r="C340" s="327"/>
      <c r="D340" s="327"/>
      <c r="E340" s="628"/>
      <c r="F340" s="834"/>
    </row>
    <row r="341" spans="1:6" x14ac:dyDescent="0.25">
      <c r="A341" s="692"/>
      <c r="B341" s="716"/>
      <c r="C341" s="324"/>
      <c r="D341" s="682"/>
      <c r="E341" s="632"/>
      <c r="F341" s="834"/>
    </row>
    <row r="342" spans="1:6" x14ac:dyDescent="0.25">
      <c r="A342" s="692"/>
      <c r="B342" s="716"/>
      <c r="C342" s="324"/>
      <c r="D342" s="682"/>
      <c r="E342" s="632"/>
      <c r="F342" s="834"/>
    </row>
    <row r="343" spans="1:6" x14ac:dyDescent="0.25">
      <c r="A343" s="692"/>
      <c r="B343" s="716"/>
      <c r="C343" s="324"/>
      <c r="D343" s="682"/>
      <c r="E343" s="632"/>
      <c r="F343" s="834"/>
    </row>
    <row r="344" spans="1:6" x14ac:dyDescent="0.25">
      <c r="A344" s="692"/>
      <c r="B344" s="716"/>
      <c r="C344" s="324"/>
      <c r="D344" s="682"/>
      <c r="E344" s="632"/>
      <c r="F344" s="834"/>
    </row>
    <row r="345" spans="1:6" x14ac:dyDescent="0.25">
      <c r="A345" s="692"/>
      <c r="B345" s="716"/>
      <c r="C345" s="324"/>
      <c r="D345" s="682"/>
      <c r="E345" s="632"/>
      <c r="F345" s="834"/>
    </row>
    <row r="346" spans="1:6" x14ac:dyDescent="0.25">
      <c r="A346" s="695"/>
      <c r="B346" s="355"/>
      <c r="C346" s="329"/>
      <c r="D346" s="682"/>
      <c r="E346" s="624"/>
      <c r="F346" s="834"/>
    </row>
    <row r="347" spans="1:6" x14ac:dyDescent="0.25">
      <c r="A347" s="730"/>
      <c r="B347" s="743"/>
      <c r="C347" s="732"/>
      <c r="D347" s="732"/>
      <c r="E347" s="643"/>
      <c r="F347" s="842"/>
    </row>
    <row r="348" spans="1:6" x14ac:dyDescent="0.25">
      <c r="A348" s="733"/>
      <c r="B348" s="702" t="s">
        <v>22</v>
      </c>
      <c r="C348" s="735"/>
      <c r="D348" s="735"/>
      <c r="E348" s="644"/>
      <c r="F348" s="843">
        <f>SUM(F294:F347)</f>
        <v>0</v>
      </c>
    </row>
    <row r="349" spans="1:6" x14ac:dyDescent="0.25">
      <c r="A349" s="781" t="str">
        <f>A289</f>
        <v>BILL NO. 3:  3 BEDROOM APARTMENTS INTERNAL INSTALLATIONS</v>
      </c>
      <c r="C349" s="713"/>
      <c r="D349" s="782"/>
      <c r="E349" s="657"/>
      <c r="F349" s="855"/>
    </row>
    <row r="350" spans="1:6" x14ac:dyDescent="0.25">
      <c r="A350" s="783" t="s">
        <v>80</v>
      </c>
      <c r="B350" s="784" t="s">
        <v>1</v>
      </c>
      <c r="C350" s="783" t="s">
        <v>4</v>
      </c>
      <c r="D350" s="783" t="s">
        <v>5</v>
      </c>
      <c r="E350" s="658" t="s">
        <v>2</v>
      </c>
      <c r="F350" s="856" t="s">
        <v>6</v>
      </c>
    </row>
    <row r="351" spans="1:6" x14ac:dyDescent="0.25">
      <c r="A351" s="785"/>
      <c r="B351" s="786"/>
      <c r="C351" s="785"/>
      <c r="D351" s="785"/>
      <c r="E351" s="659" t="s">
        <v>115</v>
      </c>
      <c r="F351" s="857" t="s">
        <v>115</v>
      </c>
    </row>
    <row r="352" spans="1:6" x14ac:dyDescent="0.25">
      <c r="A352" s="787"/>
      <c r="B352" s="788"/>
      <c r="C352" s="789"/>
      <c r="D352" s="789"/>
      <c r="E352" s="660"/>
      <c r="F352" s="858"/>
    </row>
    <row r="353" spans="1:6" x14ac:dyDescent="0.25">
      <c r="A353" s="787"/>
      <c r="B353" s="323" t="s">
        <v>255</v>
      </c>
      <c r="C353" s="789"/>
      <c r="D353" s="790"/>
      <c r="E353" s="661"/>
      <c r="F353" s="858"/>
    </row>
    <row r="354" spans="1:6" x14ac:dyDescent="0.25">
      <c r="A354" s="329" t="s">
        <v>7</v>
      </c>
      <c r="B354" s="353" t="s">
        <v>277</v>
      </c>
      <c r="C354" s="326"/>
      <c r="D354" s="354"/>
      <c r="E354" s="205"/>
      <c r="F354" s="418"/>
    </row>
    <row r="355" spans="1:6" ht="30" x14ac:dyDescent="0.25">
      <c r="A355" s="329" t="s">
        <v>77</v>
      </c>
      <c r="B355" s="355" t="s">
        <v>278</v>
      </c>
      <c r="C355" s="327">
        <v>5</v>
      </c>
      <c r="D355" s="356" t="s">
        <v>9</v>
      </c>
      <c r="E355" s="209"/>
      <c r="F355" s="419">
        <f>C355*E355</f>
        <v>0</v>
      </c>
    </row>
    <row r="356" spans="1:6" x14ac:dyDescent="0.25">
      <c r="A356" s="329"/>
      <c r="B356" s="355"/>
      <c r="C356" s="326"/>
      <c r="D356" s="354"/>
      <c r="E356" s="205"/>
      <c r="F356" s="418"/>
    </row>
    <row r="357" spans="1:6" ht="30" x14ac:dyDescent="0.25">
      <c r="A357" s="329" t="s">
        <v>78</v>
      </c>
      <c r="B357" s="355" t="s">
        <v>279</v>
      </c>
      <c r="C357" s="327">
        <v>5</v>
      </c>
      <c r="D357" s="356" t="s">
        <v>9</v>
      </c>
      <c r="E357" s="209"/>
      <c r="F357" s="419">
        <f>C357*E357</f>
        <v>0</v>
      </c>
    </row>
    <row r="358" spans="1:6" x14ac:dyDescent="0.25">
      <c r="A358" s="329"/>
      <c r="B358" s="355"/>
      <c r="C358" s="327"/>
      <c r="D358" s="356"/>
      <c r="E358" s="209"/>
      <c r="F358" s="419"/>
    </row>
    <row r="359" spans="1:6" x14ac:dyDescent="0.25">
      <c r="A359" s="329" t="s">
        <v>78</v>
      </c>
      <c r="B359" s="355" t="s">
        <v>282</v>
      </c>
      <c r="C359" s="327">
        <v>5</v>
      </c>
      <c r="D359" s="356" t="s">
        <v>9</v>
      </c>
      <c r="E359" s="209"/>
      <c r="F359" s="419">
        <f>C359*E359</f>
        <v>0</v>
      </c>
    </row>
    <row r="360" spans="1:6" x14ac:dyDescent="0.25">
      <c r="A360" s="329"/>
      <c r="B360" s="355"/>
      <c r="C360" s="327"/>
      <c r="D360" s="356"/>
      <c r="E360" s="209"/>
      <c r="F360" s="419"/>
    </row>
    <row r="361" spans="1:6" x14ac:dyDescent="0.25">
      <c r="A361" s="327" t="s">
        <v>281</v>
      </c>
      <c r="B361" s="357" t="s">
        <v>284</v>
      </c>
      <c r="C361" s="327">
        <v>5</v>
      </c>
      <c r="D361" s="356" t="s">
        <v>9</v>
      </c>
      <c r="E361" s="209"/>
      <c r="F361" s="419">
        <f>C361*E361</f>
        <v>0</v>
      </c>
    </row>
    <row r="362" spans="1:6" x14ac:dyDescent="0.25">
      <c r="A362" s="327"/>
      <c r="B362" s="788"/>
      <c r="C362" s="789"/>
      <c r="D362" s="789"/>
      <c r="E362" s="660"/>
      <c r="F362" s="858"/>
    </row>
    <row r="363" spans="1:6" x14ac:dyDescent="0.25">
      <c r="A363" s="329"/>
      <c r="B363" s="788"/>
      <c r="C363" s="789"/>
      <c r="D363" s="789"/>
      <c r="E363" s="660"/>
      <c r="F363" s="858"/>
    </row>
    <row r="364" spans="1:6" x14ac:dyDescent="0.25">
      <c r="A364" s="787"/>
      <c r="B364" s="788"/>
      <c r="C364" s="789"/>
      <c r="D364" s="789"/>
      <c r="E364" s="660"/>
      <c r="F364" s="858"/>
    </row>
    <row r="365" spans="1:6" x14ac:dyDescent="0.25">
      <c r="A365" s="787"/>
      <c r="B365" s="788"/>
      <c r="C365" s="789"/>
      <c r="D365" s="789"/>
      <c r="E365" s="660"/>
      <c r="F365" s="858"/>
    </row>
    <row r="366" spans="1:6" x14ac:dyDescent="0.25">
      <c r="A366" s="787"/>
      <c r="B366" s="788"/>
      <c r="C366" s="789"/>
      <c r="D366" s="789"/>
      <c r="E366" s="660"/>
      <c r="F366" s="858"/>
    </row>
    <row r="367" spans="1:6" x14ac:dyDescent="0.25">
      <c r="A367" s="787"/>
      <c r="B367" s="788"/>
      <c r="C367" s="789"/>
      <c r="D367" s="789"/>
      <c r="E367" s="660"/>
      <c r="F367" s="858"/>
    </row>
    <row r="368" spans="1:6" x14ac:dyDescent="0.25">
      <c r="A368" s="787"/>
      <c r="B368" s="788"/>
      <c r="C368" s="789"/>
      <c r="D368" s="789"/>
      <c r="E368" s="660"/>
      <c r="F368" s="858"/>
    </row>
    <row r="369" spans="1:6" x14ac:dyDescent="0.25">
      <c r="A369" s="787"/>
      <c r="B369" s="788"/>
      <c r="C369" s="789"/>
      <c r="D369" s="789"/>
      <c r="E369" s="660"/>
      <c r="F369" s="858"/>
    </row>
    <row r="370" spans="1:6" x14ac:dyDescent="0.25">
      <c r="A370" s="787"/>
      <c r="B370" s="788"/>
      <c r="C370" s="789"/>
      <c r="D370" s="789"/>
      <c r="E370" s="660"/>
      <c r="F370" s="858"/>
    </row>
    <row r="371" spans="1:6" x14ac:dyDescent="0.25">
      <c r="A371" s="787"/>
      <c r="B371" s="788"/>
      <c r="C371" s="789"/>
      <c r="D371" s="789"/>
      <c r="E371" s="660"/>
      <c r="F371" s="858"/>
    </row>
    <row r="372" spans="1:6" x14ac:dyDescent="0.25">
      <c r="A372" s="787"/>
      <c r="B372" s="788"/>
      <c r="C372" s="789"/>
      <c r="D372" s="789"/>
      <c r="E372" s="660"/>
      <c r="F372" s="858"/>
    </row>
    <row r="373" spans="1:6" x14ac:dyDescent="0.25">
      <c r="A373" s="787"/>
      <c r="B373" s="788"/>
      <c r="C373" s="789"/>
      <c r="D373" s="789"/>
      <c r="E373" s="660"/>
      <c r="F373" s="858"/>
    </row>
    <row r="374" spans="1:6" x14ac:dyDescent="0.25">
      <c r="A374" s="787"/>
      <c r="B374" s="788"/>
      <c r="C374" s="789"/>
      <c r="D374" s="789"/>
      <c r="E374" s="660"/>
      <c r="F374" s="858"/>
    </row>
    <row r="375" spans="1:6" x14ac:dyDescent="0.25">
      <c r="A375" s="787"/>
      <c r="B375" s="788"/>
      <c r="C375" s="789"/>
      <c r="D375" s="789"/>
      <c r="E375" s="660"/>
      <c r="F375" s="858"/>
    </row>
    <row r="376" spans="1:6" x14ac:dyDescent="0.25">
      <c r="A376" s="787"/>
      <c r="B376" s="788"/>
      <c r="C376" s="789"/>
      <c r="D376" s="789"/>
      <c r="E376" s="660"/>
      <c r="F376" s="858"/>
    </row>
    <row r="377" spans="1:6" x14ac:dyDescent="0.25">
      <c r="A377" s="787"/>
      <c r="B377" s="788"/>
      <c r="C377" s="789"/>
      <c r="D377" s="789"/>
      <c r="E377" s="660"/>
      <c r="F377" s="858"/>
    </row>
    <row r="378" spans="1:6" x14ac:dyDescent="0.25">
      <c r="A378" s="787"/>
      <c r="B378" s="788"/>
      <c r="C378" s="789"/>
      <c r="D378" s="789"/>
      <c r="E378" s="660"/>
      <c r="F378" s="858"/>
    </row>
    <row r="379" spans="1:6" x14ac:dyDescent="0.25">
      <c r="A379" s="787"/>
      <c r="B379" s="788"/>
      <c r="C379" s="789"/>
      <c r="D379" s="789"/>
      <c r="E379" s="660"/>
      <c r="F379" s="858"/>
    </row>
    <row r="380" spans="1:6" x14ac:dyDescent="0.25">
      <c r="A380" s="787"/>
      <c r="B380" s="788"/>
      <c r="C380" s="789"/>
      <c r="D380" s="789"/>
      <c r="E380" s="660"/>
      <c r="F380" s="858"/>
    </row>
    <row r="381" spans="1:6" x14ac:dyDescent="0.25">
      <c r="A381" s="787"/>
      <c r="B381" s="788"/>
      <c r="C381" s="789"/>
      <c r="D381" s="789"/>
      <c r="E381" s="660"/>
      <c r="F381" s="858"/>
    </row>
    <row r="382" spans="1:6" x14ac:dyDescent="0.25">
      <c r="A382" s="787"/>
      <c r="B382" s="788"/>
      <c r="C382" s="789"/>
      <c r="D382" s="789"/>
      <c r="E382" s="660"/>
      <c r="F382" s="858"/>
    </row>
    <row r="383" spans="1:6" x14ac:dyDescent="0.25">
      <c r="A383" s="787"/>
      <c r="B383" s="788"/>
      <c r="C383" s="789"/>
      <c r="D383" s="789"/>
      <c r="E383" s="660"/>
      <c r="F383" s="858"/>
    </row>
    <row r="384" spans="1:6" x14ac:dyDescent="0.25">
      <c r="A384" s="787"/>
      <c r="B384" s="788"/>
      <c r="C384" s="789"/>
      <c r="D384" s="789"/>
      <c r="E384" s="660"/>
      <c r="F384" s="858"/>
    </row>
    <row r="385" spans="1:6" x14ac:dyDescent="0.25">
      <c r="A385" s="787"/>
      <c r="B385" s="788"/>
      <c r="C385" s="789"/>
      <c r="D385" s="789"/>
      <c r="E385" s="660"/>
      <c r="F385" s="858"/>
    </row>
    <row r="386" spans="1:6" x14ac:dyDescent="0.25">
      <c r="A386" s="787"/>
      <c r="B386" s="788"/>
      <c r="C386" s="789"/>
      <c r="D386" s="789"/>
      <c r="E386" s="660"/>
      <c r="F386" s="858"/>
    </row>
    <row r="387" spans="1:6" x14ac:dyDescent="0.25">
      <c r="A387" s="787"/>
      <c r="B387" s="788"/>
      <c r="C387" s="789"/>
      <c r="D387" s="789"/>
      <c r="E387" s="660"/>
      <c r="F387" s="858"/>
    </row>
    <row r="388" spans="1:6" x14ac:dyDescent="0.25">
      <c r="A388" s="787"/>
      <c r="B388" s="788"/>
      <c r="C388" s="789"/>
      <c r="D388" s="789"/>
      <c r="E388" s="660"/>
      <c r="F388" s="858"/>
    </row>
    <row r="389" spans="1:6" x14ac:dyDescent="0.25">
      <c r="A389" s="787"/>
      <c r="B389" s="788"/>
      <c r="C389" s="789"/>
      <c r="D389" s="789"/>
      <c r="E389" s="660"/>
      <c r="F389" s="858"/>
    </row>
    <row r="390" spans="1:6" x14ac:dyDescent="0.25">
      <c r="A390" s="787"/>
      <c r="B390" s="788"/>
      <c r="C390" s="789"/>
      <c r="D390" s="789"/>
      <c r="E390" s="660"/>
      <c r="F390" s="858"/>
    </row>
    <row r="391" spans="1:6" x14ac:dyDescent="0.25">
      <c r="A391" s="787"/>
      <c r="B391" s="788"/>
      <c r="C391" s="789"/>
      <c r="D391" s="789"/>
      <c r="E391" s="660"/>
      <c r="F391" s="858"/>
    </row>
    <row r="392" spans="1:6" x14ac:dyDescent="0.25">
      <c r="A392" s="789"/>
      <c r="B392" s="791"/>
      <c r="C392" s="789"/>
      <c r="D392" s="789"/>
      <c r="E392" s="660"/>
      <c r="F392" s="858"/>
    </row>
    <row r="393" spans="1:6" x14ac:dyDescent="0.25">
      <c r="A393" s="789"/>
      <c r="B393" s="791"/>
      <c r="C393" s="789"/>
      <c r="D393" s="789"/>
      <c r="E393" s="660"/>
      <c r="F393" s="858"/>
    </row>
    <row r="394" spans="1:6" x14ac:dyDescent="0.25">
      <c r="A394" s="789"/>
      <c r="B394" s="791"/>
      <c r="C394" s="789"/>
      <c r="D394" s="789"/>
      <c r="E394" s="660"/>
      <c r="F394" s="858"/>
    </row>
    <row r="395" spans="1:6" x14ac:dyDescent="0.25">
      <c r="A395" s="789"/>
      <c r="B395" s="791"/>
      <c r="C395" s="789"/>
      <c r="D395" s="789"/>
      <c r="E395" s="660"/>
      <c r="F395" s="858"/>
    </row>
    <row r="396" spans="1:6" x14ac:dyDescent="0.25">
      <c r="A396" s="789"/>
      <c r="B396" s="791"/>
      <c r="C396" s="789"/>
      <c r="D396" s="789"/>
      <c r="E396" s="660"/>
      <c r="F396" s="858"/>
    </row>
    <row r="397" spans="1:6" x14ac:dyDescent="0.25">
      <c r="A397" s="789"/>
      <c r="B397" s="791"/>
      <c r="C397" s="789"/>
      <c r="D397" s="789"/>
      <c r="E397" s="660"/>
      <c r="F397" s="858"/>
    </row>
    <row r="398" spans="1:6" x14ac:dyDescent="0.25">
      <c r="A398" s="789"/>
      <c r="B398" s="791"/>
      <c r="C398" s="789"/>
      <c r="D398" s="789"/>
      <c r="E398" s="660"/>
      <c r="F398" s="858"/>
    </row>
    <row r="399" spans="1:6" x14ac:dyDescent="0.25">
      <c r="A399" s="789"/>
      <c r="B399" s="791"/>
      <c r="C399" s="789"/>
      <c r="D399" s="789"/>
      <c r="E399" s="660"/>
      <c r="F399" s="858"/>
    </row>
    <row r="400" spans="1:6" x14ac:dyDescent="0.25">
      <c r="A400" s="789"/>
      <c r="B400" s="791"/>
      <c r="C400" s="789"/>
      <c r="D400" s="789"/>
      <c r="E400" s="660"/>
      <c r="F400" s="858"/>
    </row>
    <row r="401" spans="1:6" x14ac:dyDescent="0.25">
      <c r="A401" s="789"/>
      <c r="B401" s="791"/>
      <c r="C401" s="789"/>
      <c r="D401" s="789"/>
      <c r="E401" s="660"/>
      <c r="F401" s="858"/>
    </row>
    <row r="402" spans="1:6" x14ac:dyDescent="0.25">
      <c r="A402" s="789"/>
      <c r="B402" s="791"/>
      <c r="C402" s="789"/>
      <c r="D402" s="789"/>
      <c r="E402" s="660"/>
      <c r="F402" s="858"/>
    </row>
    <row r="403" spans="1:6" x14ac:dyDescent="0.25">
      <c r="A403" s="789"/>
      <c r="B403" s="791"/>
      <c r="C403" s="789"/>
      <c r="D403" s="789"/>
      <c r="E403" s="660"/>
      <c r="F403" s="858"/>
    </row>
    <row r="404" spans="1:6" x14ac:dyDescent="0.25">
      <c r="A404" s="789"/>
      <c r="B404" s="791"/>
      <c r="C404" s="789"/>
      <c r="D404" s="789"/>
      <c r="E404" s="660"/>
      <c r="F404" s="858"/>
    </row>
    <row r="405" spans="1:6" x14ac:dyDescent="0.25">
      <c r="A405" s="789"/>
      <c r="B405" s="791"/>
      <c r="C405" s="789"/>
      <c r="D405" s="789"/>
      <c r="E405" s="660"/>
      <c r="F405" s="858"/>
    </row>
    <row r="406" spans="1:6" x14ac:dyDescent="0.25">
      <c r="A406" s="789"/>
      <c r="B406" s="791"/>
      <c r="C406" s="789"/>
      <c r="D406" s="789"/>
      <c r="E406" s="660"/>
      <c r="F406" s="858"/>
    </row>
    <row r="407" spans="1:6" x14ac:dyDescent="0.25">
      <c r="A407" s="789"/>
      <c r="B407" s="791"/>
      <c r="C407" s="789"/>
      <c r="D407" s="789"/>
      <c r="E407" s="660"/>
      <c r="F407" s="858"/>
    </row>
    <row r="408" spans="1:6" x14ac:dyDescent="0.25">
      <c r="A408" s="789"/>
      <c r="B408" s="791"/>
      <c r="C408" s="789"/>
      <c r="D408" s="789"/>
      <c r="E408" s="660"/>
      <c r="F408" s="858"/>
    </row>
    <row r="409" spans="1:6" x14ac:dyDescent="0.25">
      <c r="A409" s="789"/>
      <c r="B409" s="791"/>
      <c r="C409" s="789"/>
      <c r="D409" s="789"/>
      <c r="E409" s="660"/>
      <c r="F409" s="858"/>
    </row>
    <row r="410" spans="1:6" x14ac:dyDescent="0.25">
      <c r="A410" s="346"/>
      <c r="B410" s="792" t="s">
        <v>22</v>
      </c>
      <c r="C410" s="347"/>
      <c r="D410" s="347"/>
      <c r="E410" s="213"/>
      <c r="F410" s="859">
        <f>SUM(F355:F409)</f>
        <v>0</v>
      </c>
    </row>
    <row r="411" spans="1:6" x14ac:dyDescent="0.25">
      <c r="A411" s="348"/>
      <c r="B411" s="360"/>
      <c r="C411" s="349"/>
      <c r="D411" s="349"/>
      <c r="E411" s="214"/>
      <c r="F411" s="416"/>
    </row>
    <row r="412" spans="1:6" x14ac:dyDescent="0.25">
      <c r="A412" s="793" t="str">
        <f>A349</f>
        <v>BILL NO. 3:  3 BEDROOM APARTMENTS INTERNAL INSTALLATIONS</v>
      </c>
      <c r="B412" s="794"/>
    </row>
    <row r="413" spans="1:6" x14ac:dyDescent="0.25">
      <c r="A413" s="795"/>
      <c r="B413" s="794"/>
    </row>
    <row r="414" spans="1:6" x14ac:dyDescent="0.25">
      <c r="A414" s="796" t="s">
        <v>80</v>
      </c>
      <c r="B414" s="797" t="s">
        <v>1</v>
      </c>
      <c r="C414" s="797"/>
      <c r="D414" s="797"/>
      <c r="E414" s="663"/>
      <c r="F414" s="861" t="s">
        <v>6</v>
      </c>
    </row>
    <row r="415" spans="1:6" x14ac:dyDescent="0.25">
      <c r="A415" s="798"/>
      <c r="B415" s="706"/>
      <c r="C415" s="706"/>
      <c r="D415" s="706"/>
      <c r="E415" s="636"/>
      <c r="F415" s="862" t="s">
        <v>115</v>
      </c>
    </row>
    <row r="416" spans="1:6" x14ac:dyDescent="0.25">
      <c r="A416" s="799"/>
      <c r="B416" s="800"/>
      <c r="C416" s="801"/>
      <c r="D416" s="347"/>
      <c r="E416" s="664"/>
      <c r="F416" s="863"/>
    </row>
    <row r="417" spans="1:6" x14ac:dyDescent="0.25">
      <c r="A417" s="722"/>
      <c r="B417" s="802" t="s">
        <v>206</v>
      </c>
      <c r="C417" s="801"/>
      <c r="D417" s="800"/>
      <c r="E417" s="665"/>
      <c r="F417" s="863"/>
    </row>
    <row r="418" spans="1:6" x14ac:dyDescent="0.25">
      <c r="A418" s="803"/>
      <c r="B418" s="804"/>
      <c r="C418" s="801"/>
      <c r="D418" s="800"/>
      <c r="E418" s="665"/>
      <c r="F418" s="863">
        <f>F63</f>
        <v>194600</v>
      </c>
    </row>
    <row r="419" spans="1:6" x14ac:dyDescent="0.25">
      <c r="A419" s="692" t="s">
        <v>7</v>
      </c>
      <c r="B419" s="805" t="str">
        <f>B6</f>
        <v>SANITARY FITTINGS - CLIENT SUPPLY</v>
      </c>
      <c r="C419" s="801"/>
      <c r="D419" s="800"/>
      <c r="E419" s="665"/>
      <c r="F419" s="863"/>
    </row>
    <row r="420" spans="1:6" x14ac:dyDescent="0.25">
      <c r="A420" s="803"/>
      <c r="B420" s="804"/>
      <c r="C420" s="801"/>
      <c r="D420" s="800"/>
      <c r="E420" s="665"/>
      <c r="F420" s="863"/>
    </row>
    <row r="421" spans="1:6" x14ac:dyDescent="0.25">
      <c r="A421" s="806" t="s">
        <v>23</v>
      </c>
      <c r="B421" s="804" t="str">
        <f>B69</f>
        <v>SANITARY FITTINGS - LABOUR</v>
      </c>
      <c r="C421" s="801"/>
      <c r="D421" s="800"/>
      <c r="E421" s="665"/>
      <c r="F421" s="863">
        <f>F110</f>
        <v>0</v>
      </c>
    </row>
    <row r="422" spans="1:6" x14ac:dyDescent="0.25">
      <c r="A422" s="803"/>
      <c r="B422" s="804"/>
      <c r="C422" s="801"/>
      <c r="D422" s="800"/>
      <c r="E422" s="665"/>
      <c r="F422" s="863"/>
    </row>
    <row r="423" spans="1:6" x14ac:dyDescent="0.25">
      <c r="A423" s="692" t="s">
        <v>59</v>
      </c>
      <c r="B423" s="804" t="str">
        <f>B117</f>
        <v xml:space="preserve">PLUMBING INSTALLATIONS </v>
      </c>
      <c r="C423" s="801"/>
      <c r="D423" s="800"/>
      <c r="E423" s="665"/>
      <c r="F423" s="863">
        <f>F169</f>
        <v>0</v>
      </c>
    </row>
    <row r="424" spans="1:6" x14ac:dyDescent="0.25">
      <c r="A424" s="803"/>
      <c r="B424" s="804"/>
      <c r="C424" s="801"/>
      <c r="D424" s="800"/>
      <c r="E424" s="665"/>
      <c r="F424" s="863"/>
    </row>
    <row r="425" spans="1:6" x14ac:dyDescent="0.25">
      <c r="A425" s="692" t="s">
        <v>118</v>
      </c>
      <c r="B425" s="804" t="str">
        <f>B175</f>
        <v>FOUL WATER DRAINAGE INSTALLATIONS</v>
      </c>
      <c r="C425" s="801"/>
      <c r="D425" s="800"/>
      <c r="E425" s="665"/>
      <c r="F425" s="863">
        <f>F228</f>
        <v>0</v>
      </c>
    </row>
    <row r="426" spans="1:6" x14ac:dyDescent="0.25">
      <c r="A426" s="803"/>
      <c r="B426" s="804"/>
      <c r="C426" s="801"/>
      <c r="D426" s="800"/>
      <c r="E426" s="665"/>
      <c r="F426" s="863"/>
    </row>
    <row r="427" spans="1:6" x14ac:dyDescent="0.25">
      <c r="A427" s="692"/>
      <c r="B427" s="804"/>
      <c r="C427" s="801"/>
      <c r="D427" s="800"/>
      <c r="E427" s="665"/>
      <c r="F427" s="863"/>
    </row>
    <row r="428" spans="1:6" x14ac:dyDescent="0.25">
      <c r="A428" s="803"/>
      <c r="B428" s="804"/>
      <c r="C428" s="801"/>
      <c r="D428" s="800"/>
      <c r="E428" s="665"/>
      <c r="F428" s="864"/>
    </row>
    <row r="429" spans="1:6" x14ac:dyDescent="0.25">
      <c r="A429" s="807"/>
      <c r="B429" s="348"/>
      <c r="C429" s="808"/>
      <c r="D429" s="349"/>
      <c r="E429" s="666"/>
      <c r="F429" s="865"/>
    </row>
    <row r="430" spans="1:6" x14ac:dyDescent="0.25">
      <c r="A430" s="809" t="s">
        <v>8</v>
      </c>
      <c r="B430" s="810" t="s">
        <v>210</v>
      </c>
      <c r="C430" s="811"/>
      <c r="D430" s="812"/>
      <c r="E430" s="667"/>
      <c r="F430" s="866">
        <f>SUM(F418:F429)</f>
        <v>194600</v>
      </c>
    </row>
    <row r="431" spans="1:6" x14ac:dyDescent="0.25">
      <c r="A431" s="806"/>
      <c r="B431" s="804"/>
      <c r="C431" s="801"/>
      <c r="D431" s="800"/>
      <c r="E431" s="665"/>
      <c r="F431" s="863"/>
    </row>
    <row r="432" spans="1:6" x14ac:dyDescent="0.25">
      <c r="A432" s="809" t="s">
        <v>11</v>
      </c>
      <c r="B432" s="813" t="s">
        <v>209</v>
      </c>
      <c r="C432" s="814"/>
      <c r="D432" s="815"/>
      <c r="E432" s="668"/>
      <c r="F432" s="866">
        <f>F430*10</f>
        <v>1946000</v>
      </c>
    </row>
    <row r="433" spans="1:6" x14ac:dyDescent="0.25">
      <c r="A433" s="803"/>
      <c r="B433" s="804"/>
      <c r="C433" s="801"/>
      <c r="D433" s="800"/>
      <c r="E433" s="665"/>
      <c r="F433" s="863"/>
    </row>
    <row r="434" spans="1:6" x14ac:dyDescent="0.25">
      <c r="A434" s="803"/>
      <c r="B434" s="804"/>
      <c r="C434" s="801"/>
      <c r="D434" s="800"/>
      <c r="E434" s="665"/>
      <c r="F434" s="863"/>
    </row>
    <row r="435" spans="1:6" x14ac:dyDescent="0.25">
      <c r="A435" s="803"/>
      <c r="B435" s="802" t="s">
        <v>212</v>
      </c>
      <c r="C435" s="801"/>
      <c r="D435" s="800"/>
      <c r="E435" s="665"/>
      <c r="F435" s="863"/>
    </row>
    <row r="436" spans="1:6" x14ac:dyDescent="0.25">
      <c r="A436" s="803"/>
      <c r="B436" s="804"/>
      <c r="C436" s="801"/>
      <c r="D436" s="800"/>
      <c r="E436" s="665"/>
      <c r="F436" s="863"/>
    </row>
    <row r="437" spans="1:6" x14ac:dyDescent="0.25">
      <c r="A437" s="806" t="s">
        <v>207</v>
      </c>
      <c r="B437" s="804" t="str">
        <f>B234</f>
        <v>WATER RETICULATION PIPEWORK</v>
      </c>
      <c r="C437" s="801"/>
      <c r="D437" s="800"/>
      <c r="E437" s="665"/>
      <c r="F437" s="863">
        <f>F287</f>
        <v>0</v>
      </c>
    </row>
    <row r="438" spans="1:6" x14ac:dyDescent="0.25">
      <c r="A438" s="806"/>
      <c r="B438" s="804"/>
      <c r="C438" s="801"/>
      <c r="D438" s="800"/>
      <c r="E438" s="665"/>
      <c r="F438" s="863"/>
    </row>
    <row r="439" spans="1:6" x14ac:dyDescent="0.25">
      <c r="A439" s="806" t="s">
        <v>208</v>
      </c>
      <c r="B439" s="804" t="str">
        <f>B293</f>
        <v>EXTERNAL FOUL WATER DRAINAGE INSTALLATIONS</v>
      </c>
      <c r="C439" s="801"/>
      <c r="D439" s="800"/>
      <c r="E439" s="665"/>
      <c r="F439" s="863">
        <f>F348</f>
        <v>0</v>
      </c>
    </row>
    <row r="440" spans="1:6" x14ac:dyDescent="0.25">
      <c r="A440" s="806"/>
      <c r="B440" s="804"/>
      <c r="C440" s="801"/>
      <c r="D440" s="800"/>
      <c r="E440" s="665"/>
      <c r="F440" s="863"/>
    </row>
    <row r="441" spans="1:6" x14ac:dyDescent="0.25">
      <c r="A441" s="806" t="s">
        <v>286</v>
      </c>
      <c r="B441" s="804" t="s">
        <v>387</v>
      </c>
      <c r="C441" s="801"/>
      <c r="D441" s="800"/>
      <c r="E441" s="665"/>
      <c r="F441" s="863">
        <f>F410</f>
        <v>0</v>
      </c>
    </row>
    <row r="442" spans="1:6" x14ac:dyDescent="0.25">
      <c r="A442" s="806"/>
      <c r="B442" s="804"/>
      <c r="C442" s="801"/>
      <c r="D442" s="800"/>
      <c r="E442" s="665"/>
      <c r="F442" s="863"/>
    </row>
    <row r="443" spans="1:6" x14ac:dyDescent="0.25">
      <c r="A443" s="806"/>
      <c r="B443" s="804"/>
      <c r="C443" s="801"/>
      <c r="D443" s="800"/>
      <c r="E443" s="665"/>
      <c r="F443" s="863"/>
    </row>
    <row r="444" spans="1:6" x14ac:dyDescent="0.25">
      <c r="A444" s="803"/>
      <c r="B444" s="804"/>
      <c r="C444" s="801"/>
      <c r="D444" s="800"/>
      <c r="E444" s="665"/>
      <c r="F444" s="863"/>
    </row>
    <row r="445" spans="1:6" x14ac:dyDescent="0.25">
      <c r="A445" s="809" t="s">
        <v>13</v>
      </c>
      <c r="B445" s="813" t="s">
        <v>298</v>
      </c>
      <c r="C445" s="814"/>
      <c r="D445" s="815"/>
      <c r="E445" s="668"/>
      <c r="F445" s="866">
        <f>SUM(F437:F444)</f>
        <v>0</v>
      </c>
    </row>
    <row r="446" spans="1:6" x14ac:dyDescent="0.25">
      <c r="A446" s="803"/>
      <c r="B446" s="804"/>
      <c r="C446" s="801"/>
      <c r="D446" s="800"/>
      <c r="E446" s="665"/>
      <c r="F446" s="863"/>
    </row>
    <row r="447" spans="1:6" x14ac:dyDescent="0.25">
      <c r="A447" s="803"/>
      <c r="B447" s="804"/>
      <c r="C447" s="801"/>
      <c r="D447" s="800"/>
      <c r="E447" s="665"/>
      <c r="F447" s="863"/>
    </row>
    <row r="448" spans="1:6" x14ac:dyDescent="0.25">
      <c r="A448" s="809" t="s">
        <v>15</v>
      </c>
      <c r="B448" s="813" t="s">
        <v>211</v>
      </c>
      <c r="C448" s="814"/>
      <c r="D448" s="815"/>
      <c r="E448" s="668"/>
      <c r="F448" s="867">
        <f>SUM(F445,F432)</f>
        <v>1946000</v>
      </c>
    </row>
    <row r="449" spans="1:6" x14ac:dyDescent="0.25">
      <c r="A449" s="803"/>
      <c r="B449" s="804"/>
      <c r="C449" s="801"/>
      <c r="D449" s="800"/>
      <c r="E449" s="665"/>
      <c r="F449" s="863"/>
    </row>
    <row r="450" spans="1:6" x14ac:dyDescent="0.25">
      <c r="A450" s="803"/>
      <c r="B450" s="804"/>
      <c r="C450" s="801"/>
      <c r="D450" s="800"/>
      <c r="E450" s="665"/>
      <c r="F450" s="863"/>
    </row>
    <row r="451" spans="1:6" x14ac:dyDescent="0.25">
      <c r="A451" s="809" t="s">
        <v>17</v>
      </c>
      <c r="B451" s="813" t="s">
        <v>360</v>
      </c>
      <c r="C451" s="814"/>
      <c r="D451" s="815"/>
      <c r="E451" s="668"/>
      <c r="F451" s="867">
        <f>F448*2</f>
        <v>3892000</v>
      </c>
    </row>
    <row r="452" spans="1:6" x14ac:dyDescent="0.25">
      <c r="A452" s="803"/>
      <c r="B452" s="804"/>
      <c r="C452" s="801"/>
      <c r="D452" s="800"/>
      <c r="E452" s="665"/>
      <c r="F452" s="863"/>
    </row>
    <row r="453" spans="1:6" x14ac:dyDescent="0.25">
      <c r="A453" s="803"/>
      <c r="B453" s="804"/>
      <c r="C453" s="801"/>
      <c r="D453" s="800"/>
      <c r="E453" s="665"/>
      <c r="F453" s="863"/>
    </row>
    <row r="454" spans="1:6" x14ac:dyDescent="0.25">
      <c r="A454" s="803"/>
      <c r="B454" s="804"/>
      <c r="C454" s="801"/>
      <c r="D454" s="800"/>
      <c r="E454" s="665"/>
      <c r="F454" s="863"/>
    </row>
    <row r="455" spans="1:6" x14ac:dyDescent="0.25">
      <c r="A455" s="803"/>
      <c r="B455" s="804"/>
      <c r="C455" s="801"/>
      <c r="D455" s="800"/>
      <c r="E455" s="665"/>
      <c r="F455" s="863"/>
    </row>
    <row r="456" spans="1:6" x14ac:dyDescent="0.25">
      <c r="A456" s="803"/>
      <c r="B456" s="804"/>
      <c r="C456" s="801"/>
      <c r="D456" s="800"/>
      <c r="E456" s="665"/>
      <c r="F456" s="863"/>
    </row>
    <row r="457" spans="1:6" x14ac:dyDescent="0.25">
      <c r="A457" s="803"/>
      <c r="B457" s="804"/>
      <c r="C457" s="801"/>
      <c r="D457" s="800"/>
      <c r="E457" s="665"/>
      <c r="F457" s="863"/>
    </row>
    <row r="458" spans="1:6" x14ac:dyDescent="0.25">
      <c r="A458" s="803"/>
      <c r="B458" s="804"/>
      <c r="C458" s="801"/>
      <c r="D458" s="800"/>
      <c r="E458" s="665"/>
      <c r="F458" s="863"/>
    </row>
    <row r="459" spans="1:6" x14ac:dyDescent="0.25">
      <c r="A459" s="803"/>
      <c r="B459" s="804"/>
      <c r="C459" s="801"/>
      <c r="D459" s="800"/>
      <c r="E459" s="665"/>
      <c r="F459" s="863"/>
    </row>
    <row r="460" spans="1:6" x14ac:dyDescent="0.25">
      <c r="A460" s="803"/>
      <c r="B460" s="804"/>
      <c r="C460" s="801"/>
      <c r="D460" s="800"/>
      <c r="E460" s="665"/>
      <c r="F460" s="863"/>
    </row>
    <row r="461" spans="1:6" x14ac:dyDescent="0.25">
      <c r="A461" s="803"/>
      <c r="B461" s="804"/>
      <c r="C461" s="801"/>
      <c r="D461" s="800"/>
      <c r="E461" s="665"/>
      <c r="F461" s="863"/>
    </row>
    <row r="462" spans="1:6" x14ac:dyDescent="0.25">
      <c r="A462" s="803"/>
      <c r="B462" s="804"/>
      <c r="C462" s="801"/>
      <c r="D462" s="800"/>
      <c r="E462" s="665"/>
      <c r="F462" s="863"/>
    </row>
    <row r="463" spans="1:6" x14ac:dyDescent="0.25">
      <c r="A463" s="803"/>
      <c r="B463" s="804"/>
      <c r="C463" s="801"/>
      <c r="D463" s="800"/>
      <c r="E463" s="665"/>
      <c r="F463" s="863"/>
    </row>
    <row r="464" spans="1:6" x14ac:dyDescent="0.25">
      <c r="A464" s="803"/>
      <c r="B464" s="804"/>
      <c r="C464" s="801"/>
      <c r="D464" s="800"/>
      <c r="E464" s="665"/>
      <c r="F464" s="863"/>
    </row>
    <row r="465" spans="1:6" x14ac:dyDescent="0.25">
      <c r="A465" s="803"/>
      <c r="B465" s="804"/>
      <c r="C465" s="801"/>
      <c r="D465" s="800"/>
      <c r="E465" s="665"/>
      <c r="F465" s="863"/>
    </row>
    <row r="466" spans="1:6" x14ac:dyDescent="0.25">
      <c r="A466" s="803"/>
      <c r="B466" s="804"/>
      <c r="C466" s="801"/>
      <c r="D466" s="800"/>
      <c r="E466" s="665"/>
      <c r="F466" s="863"/>
    </row>
    <row r="467" spans="1:6" x14ac:dyDescent="0.25">
      <c r="A467" s="803"/>
      <c r="B467" s="804"/>
      <c r="C467" s="801"/>
      <c r="D467" s="800"/>
      <c r="E467" s="665"/>
      <c r="F467" s="863"/>
    </row>
    <row r="468" spans="1:6" x14ac:dyDescent="0.25">
      <c r="A468" s="803"/>
      <c r="B468" s="804"/>
      <c r="C468" s="801"/>
      <c r="D468" s="800"/>
      <c r="E468" s="665"/>
      <c r="F468" s="863"/>
    </row>
    <row r="469" spans="1:6" x14ac:dyDescent="0.25">
      <c r="A469" s="803"/>
      <c r="B469" s="804"/>
      <c r="C469" s="801"/>
      <c r="D469" s="800"/>
      <c r="E469" s="665"/>
      <c r="F469" s="863"/>
    </row>
    <row r="470" spans="1:6" x14ac:dyDescent="0.25">
      <c r="A470" s="803"/>
      <c r="B470" s="804"/>
      <c r="C470" s="801"/>
      <c r="D470" s="800"/>
      <c r="E470" s="665"/>
      <c r="F470" s="863"/>
    </row>
    <row r="471" spans="1:6" x14ac:dyDescent="0.25">
      <c r="A471" s="803"/>
      <c r="B471" s="804"/>
      <c r="C471" s="801"/>
      <c r="D471" s="800"/>
      <c r="E471" s="665"/>
      <c r="F471" s="863"/>
    </row>
    <row r="472" spans="1:6" x14ac:dyDescent="0.25">
      <c r="A472" s="803"/>
      <c r="B472" s="804"/>
      <c r="C472" s="801"/>
      <c r="D472" s="800"/>
      <c r="E472" s="665"/>
      <c r="F472" s="863"/>
    </row>
    <row r="473" spans="1:6" x14ac:dyDescent="0.25">
      <c r="A473" s="803"/>
      <c r="B473" s="804"/>
      <c r="C473" s="801"/>
      <c r="D473" s="800"/>
      <c r="E473" s="665"/>
      <c r="F473" s="863"/>
    </row>
    <row r="474" spans="1:6" x14ac:dyDescent="0.25">
      <c r="A474" s="803"/>
      <c r="B474" s="804"/>
      <c r="C474" s="801"/>
      <c r="D474" s="800"/>
      <c r="E474" s="665"/>
      <c r="F474" s="863"/>
    </row>
    <row r="475" spans="1:6" x14ac:dyDescent="0.25">
      <c r="A475" s="816" t="s">
        <v>13</v>
      </c>
      <c r="B475" s="817" t="s">
        <v>361</v>
      </c>
      <c r="C475" s="818"/>
      <c r="D475" s="819"/>
      <c r="E475" s="669"/>
      <c r="F475" s="868">
        <f>F451</f>
        <v>3892000</v>
      </c>
    </row>
    <row r="476" spans="1:6" x14ac:dyDescent="0.25">
      <c r="A476" s="820"/>
      <c r="B476" s="821"/>
      <c r="C476" s="822"/>
      <c r="D476" s="823"/>
      <c r="E476" s="670"/>
      <c r="F476" s="869"/>
    </row>
  </sheetData>
  <sheetProtection algorithmName="SHA-512" hashValue="eifhLsYGIVwU6G5iUFAfSNUHiyCjgJ3OOy8xBzMES+4EFEyzCnRDPj4PYu0AJm8UyThLrNJPBZaKt5ueOW4lNQ==" saltValue="Iuqp4mYLC2Y5rPJyIbRDag==" spinCount="100000" sheet="1" objects="1" scenarios="1"/>
  <mergeCells count="24">
    <mergeCell ref="A3:A4"/>
    <mergeCell ref="B3:B4"/>
    <mergeCell ref="C3:C4"/>
    <mergeCell ref="D3:D4"/>
    <mergeCell ref="A114:A115"/>
    <mergeCell ref="B114:B115"/>
    <mergeCell ref="C114:C115"/>
    <mergeCell ref="D114:D115"/>
    <mergeCell ref="A290:A291"/>
    <mergeCell ref="B290:B291"/>
    <mergeCell ref="C290:C291"/>
    <mergeCell ref="D290:D291"/>
    <mergeCell ref="A66:A67"/>
    <mergeCell ref="B66:B67"/>
    <mergeCell ref="C66:C67"/>
    <mergeCell ref="D66:D67"/>
    <mergeCell ref="A231:A232"/>
    <mergeCell ref="B231:B232"/>
    <mergeCell ref="C231:C232"/>
    <mergeCell ref="D231:D232"/>
    <mergeCell ref="A172:A173"/>
    <mergeCell ref="B172:B173"/>
    <mergeCell ref="C172:C173"/>
    <mergeCell ref="D172:D173"/>
  </mergeCells>
  <conditionalFormatting sqref="F352:F354 F362:F409">
    <cfRule type="cellIs" dxfId="2" priority="4" stopIfTrue="1" operator="equal">
      <formula>0</formula>
    </cfRule>
  </conditionalFormatting>
  <conditionalFormatting sqref="F410:F411">
    <cfRule type="cellIs" dxfId="1" priority="3" stopIfTrue="1" operator="equal">
      <formula>0</formula>
    </cfRule>
  </conditionalFormatting>
  <conditionalFormatting sqref="F355:F361">
    <cfRule type="cellIs" dxfId="0" priority="1" stopIfTrue="1" operator="equal">
      <formula>0</formula>
    </cfRule>
  </conditionalFormatting>
  <pageMargins left="0.77291666666666703" right="0.45" top="0.90625" bottom="0.75" header="0.3" footer="0.3"/>
  <pageSetup scale="70" firstPageNumber="24"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2" manualBreakCount="2">
    <brk id="111" max="16383" man="1"/>
    <brk id="1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7"/>
  <sheetViews>
    <sheetView view="pageBreakPreview" topLeftCell="A238" zoomScale="96" zoomScaleNormal="100" zoomScaleSheetLayoutView="96" zoomScalePageLayoutView="80" workbookViewId="0">
      <selection activeCell="I252" sqref="I252"/>
    </sheetView>
  </sheetViews>
  <sheetFormatPr defaultRowHeight="15" x14ac:dyDescent="0.25"/>
  <cols>
    <col min="1" max="1" width="7.140625" style="384" customWidth="1"/>
    <col min="2" max="2" width="81" style="314" customWidth="1"/>
    <col min="3" max="3" width="5.7109375" style="229" bestFit="1" customWidth="1"/>
    <col min="4" max="4" width="7" style="230" bestFit="1" customWidth="1"/>
    <col min="5" max="5" width="10.7109375" style="198" bestFit="1" customWidth="1"/>
    <col min="6" max="6" width="15.85546875" style="890" bestFit="1" customWidth="1"/>
    <col min="7" max="7" width="9.140625" style="166"/>
    <col min="8" max="8" width="9.28515625" style="166" bestFit="1" customWidth="1"/>
    <col min="9" max="9" width="12" style="122" bestFit="1" customWidth="1"/>
    <col min="10" max="10" width="10.140625" style="166" bestFit="1" customWidth="1"/>
    <col min="11" max="16384" width="9.140625" style="166"/>
  </cols>
  <sheetData>
    <row r="1" spans="1:10" x14ac:dyDescent="0.25">
      <c r="A1" s="227" t="s">
        <v>299</v>
      </c>
      <c r="B1" s="228"/>
      <c r="E1" s="165"/>
      <c r="F1" s="882"/>
    </row>
    <row r="2" spans="1:10" x14ac:dyDescent="0.25">
      <c r="A2" s="1015" t="s">
        <v>0</v>
      </c>
      <c r="B2" s="1017" t="s">
        <v>1</v>
      </c>
      <c r="C2" s="1019" t="s">
        <v>4</v>
      </c>
      <c r="D2" s="1021" t="s">
        <v>5</v>
      </c>
      <c r="E2" s="167" t="s">
        <v>2</v>
      </c>
      <c r="F2" s="157" t="s">
        <v>6</v>
      </c>
    </row>
    <row r="3" spans="1:10" x14ac:dyDescent="0.25">
      <c r="A3" s="1016"/>
      <c r="B3" s="1018"/>
      <c r="C3" s="1020"/>
      <c r="D3" s="1022"/>
      <c r="E3" s="168" t="s">
        <v>3</v>
      </c>
      <c r="F3" s="158" t="s">
        <v>3</v>
      </c>
    </row>
    <row r="4" spans="1:10" ht="9" customHeight="1" x14ac:dyDescent="0.25">
      <c r="A4" s="231"/>
      <c r="B4" s="232"/>
      <c r="C4" s="233"/>
      <c r="D4" s="234"/>
      <c r="E4" s="169"/>
      <c r="F4" s="883"/>
    </row>
    <row r="5" spans="1:10" x14ac:dyDescent="0.25">
      <c r="A5" s="235" t="s">
        <v>7</v>
      </c>
      <c r="B5" s="236" t="s">
        <v>473</v>
      </c>
      <c r="C5" s="237"/>
      <c r="D5" s="238"/>
      <c r="E5" s="171"/>
      <c r="F5" s="829"/>
    </row>
    <row r="6" spans="1:10" x14ac:dyDescent="0.25">
      <c r="A6" s="235"/>
      <c r="B6" s="236"/>
      <c r="C6" s="237"/>
      <c r="D6" s="238"/>
      <c r="E6" s="171"/>
      <c r="F6" s="829"/>
    </row>
    <row r="7" spans="1:10" ht="9" customHeight="1" x14ac:dyDescent="0.25">
      <c r="A7" s="241"/>
      <c r="B7" s="242"/>
      <c r="C7" s="245"/>
      <c r="D7" s="258"/>
      <c r="E7" s="178"/>
      <c r="F7" s="392"/>
    </row>
    <row r="8" spans="1:10" ht="30" x14ac:dyDescent="0.25">
      <c r="A8" s="241" t="s">
        <v>8</v>
      </c>
      <c r="B8" s="242" t="s">
        <v>474</v>
      </c>
      <c r="C8" s="245"/>
      <c r="D8" s="258"/>
      <c r="E8" s="178"/>
      <c r="F8" s="392">
        <v>355350</v>
      </c>
    </row>
    <row r="9" spans="1:10" x14ac:dyDescent="0.25">
      <c r="A9" s="253"/>
      <c r="B9" s="252"/>
      <c r="C9" s="245"/>
      <c r="D9" s="245"/>
      <c r="E9" s="178"/>
      <c r="F9" s="392"/>
      <c r="H9" s="1058"/>
      <c r="I9" s="1058"/>
      <c r="J9" s="1058"/>
    </row>
    <row r="10" spans="1:10" x14ac:dyDescent="0.25">
      <c r="A10" s="243"/>
      <c r="B10" s="242"/>
      <c r="C10" s="245"/>
      <c r="D10" s="245"/>
      <c r="E10" s="178"/>
      <c r="F10" s="392"/>
    </row>
    <row r="11" spans="1:10" x14ac:dyDescent="0.25">
      <c r="A11" s="243"/>
      <c r="B11" s="246"/>
      <c r="C11" s="245"/>
      <c r="D11" s="245"/>
      <c r="E11" s="178"/>
      <c r="F11" s="392"/>
    </row>
    <row r="12" spans="1:10" x14ac:dyDescent="0.25">
      <c r="A12" s="247"/>
      <c r="B12" s="242"/>
      <c r="C12" s="245"/>
      <c r="D12" s="245"/>
      <c r="E12" s="178"/>
      <c r="F12" s="392"/>
    </row>
    <row r="13" spans="1:10" x14ac:dyDescent="0.25">
      <c r="A13" s="243"/>
      <c r="B13" s="248"/>
      <c r="C13" s="245"/>
      <c r="D13" s="245"/>
      <c r="E13" s="178"/>
      <c r="F13" s="392"/>
    </row>
    <row r="14" spans="1:10" x14ac:dyDescent="0.25">
      <c r="A14" s="243"/>
      <c r="B14" s="249"/>
      <c r="C14" s="250"/>
      <c r="D14" s="250"/>
      <c r="E14" s="171"/>
      <c r="F14" s="392"/>
    </row>
    <row r="15" spans="1:10" x14ac:dyDescent="0.25">
      <c r="A15" s="241"/>
      <c r="B15" s="242"/>
      <c r="C15" s="245"/>
      <c r="D15" s="245"/>
      <c r="E15" s="178"/>
      <c r="F15" s="392"/>
      <c r="G15" s="1059"/>
      <c r="H15" s="1060"/>
      <c r="I15" s="1060"/>
      <c r="J15" s="1060"/>
    </row>
    <row r="16" spans="1:10" x14ac:dyDescent="0.25">
      <c r="A16" s="243"/>
      <c r="B16" s="248"/>
      <c r="C16" s="245"/>
      <c r="D16" s="245"/>
      <c r="E16" s="178"/>
      <c r="F16" s="392"/>
    </row>
    <row r="17" spans="1:10" x14ac:dyDescent="0.25">
      <c r="A17" s="241"/>
      <c r="B17" s="251"/>
      <c r="C17" s="245"/>
      <c r="D17" s="245"/>
      <c r="E17" s="178"/>
      <c r="F17" s="392"/>
    </row>
    <row r="18" spans="1:10" x14ac:dyDescent="0.25">
      <c r="A18" s="241"/>
      <c r="B18" s="252"/>
      <c r="C18" s="245"/>
      <c r="D18" s="245"/>
      <c r="E18" s="178"/>
      <c r="F18" s="392"/>
      <c r="G18" s="1061"/>
      <c r="H18" s="1062"/>
      <c r="I18" s="1062"/>
      <c r="J18" s="1062"/>
    </row>
    <row r="19" spans="1:10" x14ac:dyDescent="0.25">
      <c r="A19" s="241"/>
      <c r="B19" s="252"/>
      <c r="C19" s="245"/>
      <c r="D19" s="245"/>
      <c r="E19" s="178"/>
      <c r="F19" s="392"/>
    </row>
    <row r="20" spans="1:10" x14ac:dyDescent="0.25">
      <c r="A20" s="241"/>
      <c r="B20" s="252"/>
      <c r="C20" s="245"/>
      <c r="D20" s="245"/>
      <c r="E20" s="178"/>
      <c r="F20" s="392"/>
    </row>
    <row r="21" spans="1:10" x14ac:dyDescent="0.25">
      <c r="A21" s="241"/>
      <c r="B21" s="252"/>
      <c r="C21" s="245"/>
      <c r="D21" s="245"/>
      <c r="E21" s="178"/>
      <c r="F21" s="392"/>
    </row>
    <row r="22" spans="1:10" x14ac:dyDescent="0.25">
      <c r="A22" s="253"/>
      <c r="B22" s="236"/>
      <c r="C22" s="237"/>
      <c r="D22" s="238"/>
      <c r="E22" s="171"/>
      <c r="F22" s="392"/>
    </row>
    <row r="23" spans="1:10" x14ac:dyDescent="0.25">
      <c r="A23" s="241"/>
      <c r="B23" s="242"/>
      <c r="C23" s="245"/>
      <c r="D23" s="245"/>
      <c r="E23" s="178"/>
      <c r="F23" s="392"/>
    </row>
    <row r="24" spans="1:10" x14ac:dyDescent="0.25">
      <c r="A24" s="241"/>
      <c r="B24" s="242"/>
      <c r="C24" s="245"/>
      <c r="D24" s="245"/>
      <c r="E24" s="178"/>
      <c r="F24" s="392"/>
    </row>
    <row r="25" spans="1:10" x14ac:dyDescent="0.25">
      <c r="A25" s="243"/>
      <c r="B25" s="236"/>
      <c r="C25" s="259"/>
      <c r="D25" s="260"/>
      <c r="E25" s="196"/>
      <c r="F25" s="392"/>
    </row>
    <row r="26" spans="1:10" x14ac:dyDescent="0.25">
      <c r="A26" s="243"/>
      <c r="B26" s="261"/>
      <c r="C26" s="245"/>
      <c r="D26" s="245"/>
      <c r="E26" s="178"/>
      <c r="F26" s="392"/>
      <c r="G26" s="1059"/>
      <c r="H26" s="1060"/>
      <c r="I26" s="1060"/>
      <c r="J26" s="1060"/>
    </row>
    <row r="27" spans="1:10" x14ac:dyDescent="0.25">
      <c r="A27" s="241"/>
      <c r="B27" s="242"/>
      <c r="C27" s="266"/>
      <c r="D27" s="245"/>
      <c r="E27" s="178"/>
      <c r="F27" s="392"/>
    </row>
    <row r="28" spans="1:10" x14ac:dyDescent="0.25">
      <c r="A28" s="243"/>
      <c r="B28" s="506"/>
      <c r="C28" s="266"/>
      <c r="D28" s="245"/>
      <c r="E28" s="178"/>
      <c r="F28" s="392"/>
    </row>
    <row r="29" spans="1:10" x14ac:dyDescent="0.25">
      <c r="A29" s="243"/>
      <c r="B29" s="264"/>
      <c r="C29" s="245"/>
      <c r="D29" s="258"/>
      <c r="E29" s="623"/>
      <c r="F29" s="392"/>
      <c r="G29" s="1061"/>
      <c r="H29" s="1062"/>
      <c r="I29" s="1062"/>
      <c r="J29" s="1062"/>
    </row>
    <row r="30" spans="1:10" x14ac:dyDescent="0.25">
      <c r="A30" s="243"/>
      <c r="B30" s="264"/>
      <c r="C30" s="266"/>
      <c r="D30" s="258"/>
      <c r="E30" s="623"/>
      <c r="F30" s="392"/>
      <c r="G30" s="870"/>
      <c r="H30" s="871"/>
      <c r="I30" s="872"/>
      <c r="J30" s="871"/>
    </row>
    <row r="31" spans="1:10" x14ac:dyDescent="0.25">
      <c r="A31" s="254"/>
      <c r="B31" s="255"/>
      <c r="C31" s="256"/>
      <c r="D31" s="256"/>
      <c r="E31" s="184"/>
      <c r="F31" s="391"/>
      <c r="G31" s="870"/>
      <c r="H31" s="871"/>
      <c r="I31" s="872"/>
      <c r="J31" s="871"/>
    </row>
    <row r="32" spans="1:10" x14ac:dyDescent="0.25">
      <c r="A32" s="254"/>
      <c r="B32" s="257"/>
      <c r="C32" s="256"/>
      <c r="D32" s="256"/>
      <c r="E32" s="184"/>
      <c r="F32" s="884"/>
      <c r="G32" s="870"/>
      <c r="H32" s="871"/>
      <c r="I32" s="872"/>
      <c r="J32" s="871"/>
    </row>
    <row r="33" spans="1:10" x14ac:dyDescent="0.25">
      <c r="A33" s="243"/>
      <c r="B33" s="242"/>
      <c r="C33" s="245"/>
      <c r="D33" s="258"/>
      <c r="E33" s="180"/>
      <c r="F33" s="392"/>
      <c r="G33" s="870"/>
      <c r="H33" s="871"/>
      <c r="I33" s="872"/>
      <c r="J33" s="871"/>
    </row>
    <row r="34" spans="1:10" x14ac:dyDescent="0.25">
      <c r="A34" s="243"/>
      <c r="B34" s="236"/>
      <c r="C34" s="259"/>
      <c r="D34" s="260"/>
      <c r="E34" s="196"/>
      <c r="F34" s="392"/>
      <c r="G34" s="870"/>
      <c r="H34" s="871"/>
      <c r="I34" s="872"/>
      <c r="J34" s="871"/>
    </row>
    <row r="35" spans="1:10" x14ac:dyDescent="0.25">
      <c r="A35" s="243"/>
      <c r="B35" s="261"/>
      <c r="C35" s="245"/>
      <c r="D35" s="245"/>
      <c r="E35" s="178"/>
      <c r="F35" s="392"/>
      <c r="G35" s="870"/>
      <c r="H35" s="871"/>
      <c r="I35" s="872"/>
      <c r="J35" s="871"/>
    </row>
    <row r="36" spans="1:10" x14ac:dyDescent="0.25">
      <c r="A36" s="243"/>
      <c r="B36" s="507"/>
      <c r="C36" s="245"/>
      <c r="D36" s="245"/>
      <c r="E36" s="178"/>
      <c r="F36" s="392"/>
      <c r="G36" s="870"/>
      <c r="H36" s="871"/>
      <c r="I36" s="872"/>
      <c r="J36" s="871"/>
    </row>
    <row r="37" spans="1:10" x14ac:dyDescent="0.25">
      <c r="A37" s="243"/>
      <c r="B37" s="874"/>
      <c r="C37" s="245"/>
      <c r="D37" s="258"/>
      <c r="E37" s="178"/>
      <c r="F37" s="392"/>
      <c r="G37" s="870"/>
      <c r="H37" s="871"/>
      <c r="I37" s="872"/>
      <c r="J37" s="871"/>
    </row>
    <row r="38" spans="1:10" x14ac:dyDescent="0.25">
      <c r="A38" s="243"/>
      <c r="B38" s="263"/>
      <c r="C38" s="245"/>
      <c r="D38" s="245"/>
      <c r="E38" s="178"/>
      <c r="F38" s="392"/>
      <c r="G38" s="870"/>
      <c r="H38" s="871"/>
      <c r="I38" s="872"/>
      <c r="J38" s="871"/>
    </row>
    <row r="39" spans="1:10" x14ac:dyDescent="0.25">
      <c r="A39" s="243"/>
      <c r="B39" s="875"/>
      <c r="C39" s="245"/>
      <c r="D39" s="258"/>
      <c r="E39" s="180"/>
      <c r="F39" s="392"/>
      <c r="G39" s="870"/>
      <c r="H39" s="871"/>
      <c r="I39" s="872"/>
      <c r="J39" s="871"/>
    </row>
    <row r="40" spans="1:10" x14ac:dyDescent="0.25">
      <c r="A40" s="243"/>
      <c r="B40" s="506"/>
      <c r="C40" s="245"/>
      <c r="D40" s="258"/>
      <c r="E40" s="180"/>
      <c r="F40" s="392"/>
      <c r="G40" s="870"/>
      <c r="H40" s="871"/>
      <c r="I40" s="872"/>
      <c r="J40" s="871"/>
    </row>
    <row r="41" spans="1:10" x14ac:dyDescent="0.25">
      <c r="A41" s="243"/>
      <c r="B41" s="252"/>
      <c r="C41" s="245"/>
      <c r="D41" s="258"/>
      <c r="E41" s="180"/>
      <c r="F41" s="392"/>
      <c r="G41" s="870"/>
      <c r="H41" s="871"/>
      <c r="I41" s="872"/>
      <c r="J41" s="871"/>
    </row>
    <row r="42" spans="1:10" x14ac:dyDescent="0.25">
      <c r="A42" s="243"/>
      <c r="B42" s="252"/>
      <c r="C42" s="245"/>
      <c r="D42" s="258"/>
      <c r="E42" s="180"/>
      <c r="F42" s="392"/>
      <c r="G42" s="870"/>
      <c r="H42" s="871"/>
      <c r="I42" s="872"/>
      <c r="J42" s="871"/>
    </row>
    <row r="43" spans="1:10" x14ac:dyDescent="0.25">
      <c r="A43" s="243"/>
      <c r="B43" s="252"/>
      <c r="C43" s="245"/>
      <c r="D43" s="258"/>
      <c r="E43" s="180"/>
      <c r="F43" s="392"/>
    </row>
    <row r="44" spans="1:10" x14ac:dyDescent="0.25">
      <c r="A44" s="243"/>
      <c r="B44" s="252"/>
      <c r="C44" s="245"/>
      <c r="D44" s="258"/>
      <c r="E44" s="180"/>
      <c r="F44" s="392"/>
    </row>
    <row r="45" spans="1:10" x14ac:dyDescent="0.25">
      <c r="A45" s="243"/>
      <c r="B45" s="252"/>
      <c r="C45" s="245"/>
      <c r="D45" s="258"/>
      <c r="E45" s="180"/>
      <c r="F45" s="392"/>
    </row>
    <row r="46" spans="1:10" x14ac:dyDescent="0.25">
      <c r="A46" s="243"/>
      <c r="B46" s="252"/>
      <c r="C46" s="245"/>
      <c r="D46" s="258"/>
      <c r="E46" s="180"/>
      <c r="F46" s="392"/>
    </row>
    <row r="47" spans="1:10" x14ac:dyDescent="0.25">
      <c r="A47" s="243"/>
      <c r="B47" s="252"/>
      <c r="C47" s="245"/>
      <c r="D47" s="258"/>
      <c r="E47" s="180"/>
      <c r="F47" s="392"/>
    </row>
    <row r="48" spans="1:10" x14ac:dyDescent="0.25">
      <c r="A48" s="243"/>
      <c r="B48" s="252"/>
      <c r="C48" s="245"/>
      <c r="D48" s="258"/>
      <c r="E48" s="180"/>
      <c r="F48" s="392"/>
    </row>
    <row r="49" spans="1:6" x14ac:dyDescent="0.25">
      <c r="A49" s="243"/>
      <c r="B49" s="252"/>
      <c r="C49" s="245"/>
      <c r="D49" s="258"/>
      <c r="E49" s="180"/>
      <c r="F49" s="392"/>
    </row>
    <row r="50" spans="1:6" x14ac:dyDescent="0.25">
      <c r="A50" s="243"/>
      <c r="B50" s="252"/>
      <c r="C50" s="245"/>
      <c r="D50" s="258"/>
      <c r="E50" s="180"/>
      <c r="F50" s="392"/>
    </row>
    <row r="51" spans="1:6" x14ac:dyDescent="0.25">
      <c r="A51" s="243"/>
      <c r="B51" s="252"/>
      <c r="C51" s="245"/>
      <c r="D51" s="258"/>
      <c r="E51" s="180"/>
      <c r="F51" s="392"/>
    </row>
    <row r="52" spans="1:6" x14ac:dyDescent="0.25">
      <c r="A52" s="243"/>
      <c r="B52" s="252"/>
      <c r="C52" s="245"/>
      <c r="D52" s="258"/>
      <c r="E52" s="180"/>
      <c r="F52" s="392"/>
    </row>
    <row r="53" spans="1:6" x14ac:dyDescent="0.25">
      <c r="A53" s="243"/>
      <c r="B53" s="252"/>
      <c r="C53" s="245"/>
      <c r="D53" s="258"/>
      <c r="E53" s="180"/>
      <c r="F53" s="392"/>
    </row>
    <row r="54" spans="1:6" x14ac:dyDescent="0.25">
      <c r="A54" s="243"/>
      <c r="B54" s="252"/>
      <c r="C54" s="245"/>
      <c r="D54" s="258"/>
      <c r="E54" s="180"/>
      <c r="F54" s="392"/>
    </row>
    <row r="55" spans="1:6" x14ac:dyDescent="0.25">
      <c r="A55" s="243"/>
      <c r="B55" s="252"/>
      <c r="C55" s="245"/>
      <c r="D55" s="258"/>
      <c r="E55" s="180"/>
      <c r="F55" s="392"/>
    </row>
    <row r="56" spans="1:6" x14ac:dyDescent="0.25">
      <c r="A56" s="243"/>
      <c r="B56" s="252"/>
      <c r="C56" s="245"/>
      <c r="D56" s="258"/>
      <c r="E56" s="180"/>
      <c r="F56" s="392"/>
    </row>
    <row r="57" spans="1:6" x14ac:dyDescent="0.25">
      <c r="A57" s="243"/>
      <c r="B57" s="252"/>
      <c r="C57" s="245"/>
      <c r="D57" s="258"/>
      <c r="E57" s="180"/>
      <c r="F57" s="392"/>
    </row>
    <row r="58" spans="1:6" x14ac:dyDescent="0.25">
      <c r="A58" s="243"/>
      <c r="B58" s="252"/>
      <c r="C58" s="245"/>
      <c r="D58" s="258"/>
      <c r="E58" s="180"/>
      <c r="F58" s="392"/>
    </row>
    <row r="59" spans="1:6" x14ac:dyDescent="0.25">
      <c r="A59" s="243"/>
      <c r="B59" s="252"/>
      <c r="C59" s="245"/>
      <c r="D59" s="258"/>
      <c r="E59" s="180"/>
      <c r="F59" s="392"/>
    </row>
    <row r="60" spans="1:6" x14ac:dyDescent="0.25">
      <c r="A60" s="243"/>
      <c r="B60" s="252"/>
      <c r="C60" s="245"/>
      <c r="D60" s="258"/>
      <c r="E60" s="180"/>
      <c r="F60" s="392"/>
    </row>
    <row r="61" spans="1:6" x14ac:dyDescent="0.25">
      <c r="A61" s="243"/>
      <c r="B61" s="506"/>
      <c r="C61" s="245"/>
      <c r="D61" s="258"/>
      <c r="E61" s="180"/>
      <c r="F61" s="392"/>
    </row>
    <row r="62" spans="1:6" x14ac:dyDescent="0.25">
      <c r="A62" s="243"/>
      <c r="B62" s="242"/>
      <c r="C62" s="245"/>
      <c r="D62" s="258"/>
      <c r="E62" s="180"/>
      <c r="F62" s="392"/>
    </row>
    <row r="63" spans="1:6" x14ac:dyDescent="0.25">
      <c r="A63" s="521"/>
      <c r="B63" s="876"/>
      <c r="C63" s="292"/>
      <c r="D63" s="293"/>
      <c r="E63" s="191"/>
      <c r="F63" s="392"/>
    </row>
    <row r="64" spans="1:6" x14ac:dyDescent="0.25">
      <c r="A64" s="231"/>
      <c r="B64" s="267" t="s">
        <v>22</v>
      </c>
      <c r="C64" s="268"/>
      <c r="D64" s="268"/>
      <c r="E64" s="181"/>
      <c r="F64" s="597">
        <f>F8</f>
        <v>355350</v>
      </c>
    </row>
    <row r="65" spans="1:6" x14ac:dyDescent="0.25">
      <c r="A65" s="269"/>
      <c r="B65" s="270"/>
      <c r="C65" s="271"/>
      <c r="D65" s="271"/>
      <c r="E65" s="182"/>
      <c r="F65" s="158"/>
    </row>
    <row r="66" spans="1:6" x14ac:dyDescent="0.25">
      <c r="A66" s="227" t="s">
        <v>299</v>
      </c>
      <c r="B66" s="228"/>
      <c r="E66" s="165"/>
      <c r="F66" s="882"/>
    </row>
    <row r="67" spans="1:6" ht="15" customHeight="1" x14ac:dyDescent="0.25">
      <c r="A67" s="1015" t="s">
        <v>0</v>
      </c>
      <c r="B67" s="1017" t="s">
        <v>1</v>
      </c>
      <c r="C67" s="1019" t="s">
        <v>4</v>
      </c>
      <c r="D67" s="1021" t="s">
        <v>5</v>
      </c>
      <c r="E67" s="167" t="s">
        <v>2</v>
      </c>
      <c r="F67" s="157" t="s">
        <v>6</v>
      </c>
    </row>
    <row r="68" spans="1:6" x14ac:dyDescent="0.25">
      <c r="A68" s="1016"/>
      <c r="B68" s="1018"/>
      <c r="C68" s="1020"/>
      <c r="D68" s="1022"/>
      <c r="E68" s="168" t="s">
        <v>3</v>
      </c>
      <c r="F68" s="158" t="s">
        <v>3</v>
      </c>
    </row>
    <row r="69" spans="1:6" ht="9" customHeight="1" x14ac:dyDescent="0.25">
      <c r="A69" s="231"/>
      <c r="B69" s="232"/>
      <c r="C69" s="233"/>
      <c r="D69" s="234"/>
      <c r="E69" s="169"/>
      <c r="F69" s="883"/>
    </row>
    <row r="70" spans="1:6" x14ac:dyDescent="0.25">
      <c r="A70" s="235" t="s">
        <v>7</v>
      </c>
      <c r="B70" s="236" t="s">
        <v>375</v>
      </c>
      <c r="C70" s="237"/>
      <c r="D70" s="238"/>
      <c r="E70" s="171"/>
      <c r="F70" s="829"/>
    </row>
    <row r="71" spans="1:6" ht="60" x14ac:dyDescent="0.25">
      <c r="A71" s="241"/>
      <c r="B71" s="242" t="s">
        <v>227</v>
      </c>
      <c r="C71" s="245"/>
      <c r="D71" s="258"/>
      <c r="E71" s="178"/>
      <c r="F71" s="392"/>
    </row>
    <row r="72" spans="1:6" ht="8.25" customHeight="1" x14ac:dyDescent="0.25">
      <c r="A72" s="241"/>
      <c r="B72" s="242"/>
      <c r="C72" s="245"/>
      <c r="D72" s="258"/>
      <c r="E72" s="178"/>
      <c r="F72" s="392"/>
    </row>
    <row r="73" spans="1:6" x14ac:dyDescent="0.25">
      <c r="A73" s="253"/>
      <c r="B73" s="236" t="s">
        <v>302</v>
      </c>
      <c r="C73" s="237"/>
      <c r="D73" s="238"/>
      <c r="E73" s="171"/>
      <c r="F73" s="829"/>
    </row>
    <row r="74" spans="1:6" ht="75" x14ac:dyDescent="0.25">
      <c r="A74" s="253" t="s">
        <v>8</v>
      </c>
      <c r="B74" s="252" t="s">
        <v>462</v>
      </c>
      <c r="C74" s="245">
        <v>6</v>
      </c>
      <c r="D74" s="245" t="s">
        <v>9</v>
      </c>
      <c r="E74" s="178"/>
      <c r="F74" s="392">
        <f>C74*E74</f>
        <v>0</v>
      </c>
    </row>
    <row r="75" spans="1:6" ht="8.25" customHeight="1" x14ac:dyDescent="0.25">
      <c r="A75" s="243"/>
      <c r="B75" s="242"/>
      <c r="C75" s="245"/>
      <c r="D75" s="245"/>
      <c r="E75" s="178"/>
      <c r="F75" s="392"/>
    </row>
    <row r="76" spans="1:6" x14ac:dyDescent="0.25">
      <c r="A76" s="243"/>
      <c r="B76" s="246" t="s">
        <v>10</v>
      </c>
      <c r="C76" s="245"/>
      <c r="D76" s="245"/>
      <c r="E76" s="178"/>
      <c r="F76" s="392"/>
    </row>
    <row r="77" spans="1:6" ht="30" x14ac:dyDescent="0.25">
      <c r="A77" s="247" t="s">
        <v>11</v>
      </c>
      <c r="B77" s="242" t="s">
        <v>463</v>
      </c>
      <c r="C77" s="245">
        <v>6</v>
      </c>
      <c r="D77" s="245" t="s">
        <v>9</v>
      </c>
      <c r="E77" s="178"/>
      <c r="F77" s="392">
        <f>C77*E77</f>
        <v>0</v>
      </c>
    </row>
    <row r="78" spans="1:6" ht="6" customHeight="1" x14ac:dyDescent="0.25">
      <c r="A78" s="243"/>
      <c r="B78" s="248"/>
      <c r="C78" s="245"/>
      <c r="D78" s="245"/>
      <c r="E78" s="178"/>
      <c r="F78" s="392"/>
    </row>
    <row r="79" spans="1:6" x14ac:dyDescent="0.25">
      <c r="A79" s="243"/>
      <c r="B79" s="249" t="s">
        <v>12</v>
      </c>
      <c r="C79" s="250"/>
      <c r="D79" s="250"/>
      <c r="E79" s="171"/>
      <c r="F79" s="392"/>
    </row>
    <row r="80" spans="1:6" x14ac:dyDescent="0.25">
      <c r="A80" s="241" t="s">
        <v>13</v>
      </c>
      <c r="B80" s="242" t="s">
        <v>250</v>
      </c>
      <c r="C80" s="245">
        <v>6</v>
      </c>
      <c r="D80" s="245" t="s">
        <v>9</v>
      </c>
      <c r="E80" s="178"/>
      <c r="F80" s="392">
        <f>C80*E80</f>
        <v>0</v>
      </c>
    </row>
    <row r="81" spans="1:6" ht="8.25" customHeight="1" x14ac:dyDescent="0.25">
      <c r="A81" s="243"/>
      <c r="B81" s="248"/>
      <c r="C81" s="245"/>
      <c r="D81" s="245"/>
      <c r="E81" s="178"/>
      <c r="F81" s="392"/>
    </row>
    <row r="82" spans="1:6" x14ac:dyDescent="0.25">
      <c r="A82" s="241"/>
      <c r="B82" s="251" t="s">
        <v>14</v>
      </c>
      <c r="C82" s="245"/>
      <c r="D82" s="245"/>
      <c r="E82" s="178"/>
      <c r="F82" s="392"/>
    </row>
    <row r="83" spans="1:6" ht="60" x14ac:dyDescent="0.25">
      <c r="A83" s="241" t="s">
        <v>15</v>
      </c>
      <c r="B83" s="252" t="s">
        <v>251</v>
      </c>
      <c r="C83" s="245">
        <v>5</v>
      </c>
      <c r="D83" s="245" t="s">
        <v>9</v>
      </c>
      <c r="E83" s="178"/>
      <c r="F83" s="392">
        <f>C83*E83</f>
        <v>0</v>
      </c>
    </row>
    <row r="84" spans="1:6" ht="8.25" customHeight="1" x14ac:dyDescent="0.25">
      <c r="A84" s="241"/>
      <c r="B84" s="252"/>
      <c r="C84" s="245"/>
      <c r="D84" s="245"/>
      <c r="E84" s="178"/>
      <c r="F84" s="392"/>
    </row>
    <row r="85" spans="1:6" ht="60" x14ac:dyDescent="0.25">
      <c r="A85" s="241" t="s">
        <v>17</v>
      </c>
      <c r="B85" s="252" t="s">
        <v>467</v>
      </c>
      <c r="C85" s="245">
        <v>3</v>
      </c>
      <c r="D85" s="245" t="s">
        <v>9</v>
      </c>
      <c r="E85" s="178"/>
      <c r="F85" s="392">
        <f>C85*E85</f>
        <v>0</v>
      </c>
    </row>
    <row r="86" spans="1:6" ht="8.25" customHeight="1" x14ac:dyDescent="0.25">
      <c r="A86" s="241"/>
      <c r="B86" s="252"/>
      <c r="C86" s="245"/>
      <c r="D86" s="245"/>
      <c r="E86" s="178"/>
      <c r="F86" s="392"/>
    </row>
    <row r="87" spans="1:6" x14ac:dyDescent="0.25">
      <c r="A87" s="253" t="s">
        <v>18</v>
      </c>
      <c r="B87" s="236" t="s">
        <v>16</v>
      </c>
      <c r="C87" s="237"/>
      <c r="D87" s="238"/>
      <c r="E87" s="171"/>
      <c r="F87" s="392"/>
    </row>
    <row r="88" spans="1:6" ht="30" x14ac:dyDescent="0.25">
      <c r="A88" s="241"/>
      <c r="B88" s="242" t="s">
        <v>100</v>
      </c>
      <c r="C88" s="245">
        <v>8</v>
      </c>
      <c r="D88" s="245" t="s">
        <v>9</v>
      </c>
      <c r="E88" s="178"/>
      <c r="F88" s="392">
        <f>C88*E88</f>
        <v>0</v>
      </c>
    </row>
    <row r="89" spans="1:6" ht="8.25" customHeight="1" x14ac:dyDescent="0.25">
      <c r="A89" s="241"/>
      <c r="B89" s="242"/>
      <c r="C89" s="245"/>
      <c r="D89" s="245"/>
      <c r="E89" s="178"/>
      <c r="F89" s="392"/>
    </row>
    <row r="90" spans="1:6" x14ac:dyDescent="0.25">
      <c r="A90" s="243" t="s">
        <v>19</v>
      </c>
      <c r="B90" s="236" t="s">
        <v>97</v>
      </c>
      <c r="C90" s="259"/>
      <c r="D90" s="260"/>
      <c r="E90" s="196"/>
      <c r="F90" s="392"/>
    </row>
    <row r="91" spans="1:6" x14ac:dyDescent="0.25">
      <c r="A91" s="243"/>
      <c r="B91" s="261" t="s">
        <v>105</v>
      </c>
      <c r="C91" s="245">
        <v>8</v>
      </c>
      <c r="D91" s="245" t="s">
        <v>9</v>
      </c>
      <c r="E91" s="178"/>
      <c r="F91" s="392">
        <f>C91*E91</f>
        <v>0</v>
      </c>
    </row>
    <row r="92" spans="1:6" ht="8.25" customHeight="1" x14ac:dyDescent="0.25">
      <c r="A92" s="241"/>
      <c r="B92" s="242"/>
      <c r="C92" s="266"/>
      <c r="D92" s="245"/>
      <c r="E92" s="178"/>
      <c r="F92" s="392"/>
    </row>
    <row r="93" spans="1:6" x14ac:dyDescent="0.25">
      <c r="A93" s="243" t="s">
        <v>20</v>
      </c>
      <c r="B93" s="506" t="s">
        <v>95</v>
      </c>
      <c r="C93" s="266"/>
      <c r="D93" s="245"/>
      <c r="E93" s="178"/>
      <c r="F93" s="392"/>
    </row>
    <row r="94" spans="1:6" ht="60" x14ac:dyDescent="0.25">
      <c r="A94" s="243"/>
      <c r="B94" s="264" t="s">
        <v>106</v>
      </c>
      <c r="C94" s="245">
        <v>1</v>
      </c>
      <c r="D94" s="258" t="s">
        <v>81</v>
      </c>
      <c r="E94" s="178"/>
      <c r="F94" s="392">
        <f>C94*E94</f>
        <v>0</v>
      </c>
    </row>
    <row r="95" spans="1:6" ht="6" customHeight="1" x14ac:dyDescent="0.25">
      <c r="A95" s="243"/>
      <c r="B95" s="264"/>
      <c r="C95" s="266"/>
      <c r="D95" s="258"/>
      <c r="E95" s="623"/>
      <c r="F95" s="392"/>
    </row>
    <row r="96" spans="1:6" x14ac:dyDescent="0.25">
      <c r="A96" s="254" t="s">
        <v>7</v>
      </c>
      <c r="B96" s="255" t="s">
        <v>113</v>
      </c>
      <c r="C96" s="256"/>
      <c r="D96" s="256"/>
      <c r="E96" s="184"/>
      <c r="F96" s="391"/>
    </row>
    <row r="97" spans="1:6" ht="30" x14ac:dyDescent="0.25">
      <c r="A97" s="254"/>
      <c r="B97" s="257" t="s">
        <v>114</v>
      </c>
      <c r="C97" s="256">
        <v>6</v>
      </c>
      <c r="D97" s="256" t="s">
        <v>112</v>
      </c>
      <c r="E97" s="178"/>
      <c r="F97" s="392">
        <f>C97*E97</f>
        <v>0</v>
      </c>
    </row>
    <row r="98" spans="1:6" x14ac:dyDescent="0.25">
      <c r="A98" s="243"/>
      <c r="B98" s="242"/>
      <c r="C98" s="245"/>
      <c r="D98" s="258"/>
      <c r="E98" s="180"/>
      <c r="F98" s="392"/>
    </row>
    <row r="99" spans="1:6" x14ac:dyDescent="0.25">
      <c r="A99" s="243" t="s">
        <v>21</v>
      </c>
      <c r="B99" s="236" t="s">
        <v>97</v>
      </c>
      <c r="C99" s="259"/>
      <c r="D99" s="260"/>
      <c r="E99" s="196"/>
      <c r="F99" s="392"/>
    </row>
    <row r="100" spans="1:6" x14ac:dyDescent="0.25">
      <c r="A100" s="243"/>
      <c r="B100" s="261" t="s">
        <v>105</v>
      </c>
      <c r="C100" s="245">
        <v>6</v>
      </c>
      <c r="D100" s="245" t="s">
        <v>9</v>
      </c>
      <c r="E100" s="178"/>
      <c r="F100" s="392">
        <f>C100*E100</f>
        <v>0</v>
      </c>
    </row>
    <row r="101" spans="1:6" x14ac:dyDescent="0.25">
      <c r="A101" s="243"/>
      <c r="B101" s="507"/>
      <c r="C101" s="245"/>
      <c r="D101" s="245"/>
      <c r="E101" s="178"/>
      <c r="F101" s="392"/>
    </row>
    <row r="102" spans="1:6" x14ac:dyDescent="0.25">
      <c r="A102" s="243" t="s">
        <v>84</v>
      </c>
      <c r="B102" s="874" t="s">
        <v>101</v>
      </c>
      <c r="C102" s="245"/>
      <c r="D102" s="258"/>
      <c r="E102" s="178"/>
      <c r="F102" s="392"/>
    </row>
    <row r="103" spans="1:6" ht="30" x14ac:dyDescent="0.25">
      <c r="A103" s="243"/>
      <c r="B103" s="263" t="s">
        <v>254</v>
      </c>
      <c r="C103" s="245">
        <v>6</v>
      </c>
      <c r="D103" s="245" t="s">
        <v>9</v>
      </c>
      <c r="E103" s="178"/>
      <c r="F103" s="392">
        <f>C103*E103</f>
        <v>0</v>
      </c>
    </row>
    <row r="104" spans="1:6" x14ac:dyDescent="0.25">
      <c r="A104" s="243"/>
      <c r="B104" s="875"/>
      <c r="C104" s="245"/>
      <c r="D104" s="258"/>
      <c r="E104" s="180"/>
      <c r="F104" s="392"/>
    </row>
    <row r="105" spans="1:6" x14ac:dyDescent="0.25">
      <c r="A105" s="243" t="s">
        <v>96</v>
      </c>
      <c r="B105" s="506" t="s">
        <v>98</v>
      </c>
      <c r="C105" s="245"/>
      <c r="D105" s="258"/>
      <c r="E105" s="180"/>
      <c r="F105" s="392"/>
    </row>
    <row r="106" spans="1:6" ht="30" x14ac:dyDescent="0.25">
      <c r="A106" s="243" t="s">
        <v>77</v>
      </c>
      <c r="B106" s="252" t="s">
        <v>107</v>
      </c>
      <c r="C106" s="245">
        <v>1</v>
      </c>
      <c r="D106" s="258" t="s">
        <v>81</v>
      </c>
      <c r="E106" s="178"/>
      <c r="F106" s="392">
        <f>C106*E106</f>
        <v>0</v>
      </c>
    </row>
    <row r="107" spans="1:6" ht="5.25" customHeight="1" x14ac:dyDescent="0.25">
      <c r="A107" s="243"/>
      <c r="B107" s="252"/>
      <c r="C107" s="245"/>
      <c r="D107" s="258"/>
      <c r="E107" s="180"/>
      <c r="F107" s="392"/>
    </row>
    <row r="108" spans="1:6" ht="30" x14ac:dyDescent="0.25">
      <c r="A108" s="243" t="s">
        <v>78</v>
      </c>
      <c r="B108" s="252" t="s">
        <v>99</v>
      </c>
      <c r="C108" s="245">
        <f>C106</f>
        <v>1</v>
      </c>
      <c r="D108" s="258" t="s">
        <v>81</v>
      </c>
      <c r="E108" s="180"/>
      <c r="F108" s="392">
        <f>C108*E108</f>
        <v>0</v>
      </c>
    </row>
    <row r="109" spans="1:6" x14ac:dyDescent="0.25">
      <c r="A109" s="243"/>
      <c r="B109" s="252"/>
      <c r="C109" s="245"/>
      <c r="D109" s="258"/>
      <c r="E109" s="180"/>
      <c r="F109" s="392"/>
    </row>
    <row r="110" spans="1:6" x14ac:dyDescent="0.25">
      <c r="A110" s="243" t="s">
        <v>117</v>
      </c>
      <c r="B110" s="506" t="s">
        <v>378</v>
      </c>
      <c r="C110" s="245"/>
      <c r="D110" s="258"/>
      <c r="E110" s="180"/>
      <c r="F110" s="392"/>
    </row>
    <row r="111" spans="1:6" ht="30" x14ac:dyDescent="0.25">
      <c r="A111" s="243"/>
      <c r="B111" s="242" t="s">
        <v>466</v>
      </c>
      <c r="C111" s="245">
        <v>1</v>
      </c>
      <c r="D111" s="258" t="s">
        <v>81</v>
      </c>
      <c r="E111" s="180"/>
      <c r="F111" s="392">
        <f>C111*E111</f>
        <v>0</v>
      </c>
    </row>
    <row r="112" spans="1:6" ht="9" customHeight="1" x14ac:dyDescent="0.25">
      <c r="A112" s="521"/>
      <c r="B112" s="876"/>
      <c r="C112" s="292"/>
      <c r="D112" s="293"/>
      <c r="E112" s="191"/>
      <c r="F112" s="392"/>
    </row>
    <row r="113" spans="1:8" x14ac:dyDescent="0.25">
      <c r="A113" s="231"/>
      <c r="B113" s="267" t="s">
        <v>22</v>
      </c>
      <c r="C113" s="268"/>
      <c r="D113" s="268"/>
      <c r="E113" s="181"/>
      <c r="F113" s="597">
        <f>SUM(F74:F112)</f>
        <v>0</v>
      </c>
    </row>
    <row r="114" spans="1:8" ht="12" customHeight="1" x14ac:dyDescent="0.25">
      <c r="A114" s="269"/>
      <c r="B114" s="270"/>
      <c r="C114" s="271"/>
      <c r="D114" s="271"/>
      <c r="E114" s="182"/>
      <c r="F114" s="158"/>
    </row>
    <row r="115" spans="1:8" x14ac:dyDescent="0.25">
      <c r="A115" s="227" t="str">
        <f>A1</f>
        <v>BILL NO. 4:  TYPE 1A INTERNAL INSTALLATIONS</v>
      </c>
      <c r="B115" s="228"/>
      <c r="C115" s="272"/>
      <c r="D115" s="273"/>
      <c r="E115" s="165"/>
      <c r="F115" s="882"/>
    </row>
    <row r="116" spans="1:8" x14ac:dyDescent="0.25">
      <c r="A116" s="1015" t="s">
        <v>0</v>
      </c>
      <c r="B116" s="1023" t="s">
        <v>1</v>
      </c>
      <c r="C116" s="1019" t="s">
        <v>4</v>
      </c>
      <c r="D116" s="1025" t="s">
        <v>5</v>
      </c>
      <c r="E116" s="167" t="s">
        <v>2</v>
      </c>
      <c r="F116" s="157" t="s">
        <v>6</v>
      </c>
    </row>
    <row r="117" spans="1:8" x14ac:dyDescent="0.25">
      <c r="A117" s="1016"/>
      <c r="B117" s="1024"/>
      <c r="C117" s="1020"/>
      <c r="D117" s="1026"/>
      <c r="E117" s="168" t="s">
        <v>3</v>
      </c>
      <c r="F117" s="158" t="s">
        <v>3</v>
      </c>
    </row>
    <row r="118" spans="1:8" x14ac:dyDescent="0.25">
      <c r="A118" s="231"/>
      <c r="B118" s="274"/>
      <c r="C118" s="233"/>
      <c r="D118" s="234"/>
      <c r="E118" s="169"/>
      <c r="F118" s="883"/>
    </row>
    <row r="119" spans="1:8" x14ac:dyDescent="0.25">
      <c r="A119" s="235" t="s">
        <v>23</v>
      </c>
      <c r="B119" s="251" t="s">
        <v>24</v>
      </c>
      <c r="C119" s="237"/>
      <c r="D119" s="238"/>
      <c r="E119" s="171"/>
      <c r="F119" s="829"/>
    </row>
    <row r="120" spans="1:8" x14ac:dyDescent="0.25">
      <c r="A120" s="235"/>
      <c r="B120" s="251" t="s">
        <v>25</v>
      </c>
      <c r="C120" s="237"/>
      <c r="D120" s="238"/>
      <c r="E120" s="171"/>
      <c r="F120" s="829"/>
    </row>
    <row r="121" spans="1:8" x14ac:dyDescent="0.25">
      <c r="A121" s="253"/>
      <c r="B121" s="275" t="s">
        <v>26</v>
      </c>
      <c r="C121" s="237"/>
      <c r="D121" s="238"/>
      <c r="E121" s="171"/>
      <c r="F121" s="829"/>
    </row>
    <row r="122" spans="1:8" ht="60" x14ac:dyDescent="0.25">
      <c r="A122" s="243"/>
      <c r="B122" s="248" t="s">
        <v>27</v>
      </c>
      <c r="C122" s="245"/>
      <c r="D122" s="245"/>
      <c r="E122" s="178"/>
      <c r="F122" s="392"/>
    </row>
    <row r="123" spans="1:8" ht="44.25" x14ac:dyDescent="0.25">
      <c r="A123" s="243"/>
      <c r="B123" s="248" t="s">
        <v>28</v>
      </c>
      <c r="C123" s="245"/>
      <c r="D123" s="245"/>
      <c r="E123" s="178"/>
      <c r="F123" s="392"/>
    </row>
    <row r="124" spans="1:8" x14ac:dyDescent="0.25">
      <c r="A124" s="253" t="s">
        <v>8</v>
      </c>
      <c r="B124" s="276" t="s">
        <v>102</v>
      </c>
      <c r="C124" s="277"/>
      <c r="D124" s="238"/>
      <c r="E124" s="171"/>
      <c r="F124" s="829"/>
    </row>
    <row r="125" spans="1:8" x14ac:dyDescent="0.25">
      <c r="A125" s="253"/>
      <c r="B125" s="248" t="s">
        <v>29</v>
      </c>
      <c r="C125" s="229">
        <v>286</v>
      </c>
      <c r="D125" s="258" t="s">
        <v>30</v>
      </c>
      <c r="E125" s="178"/>
      <c r="F125" s="390">
        <f>C125*E125</f>
        <v>0</v>
      </c>
      <c r="H125" s="186"/>
    </row>
    <row r="126" spans="1:8" x14ac:dyDescent="0.25">
      <c r="A126" s="253"/>
      <c r="B126" s="248" t="s">
        <v>31</v>
      </c>
      <c r="C126" s="229">
        <v>42</v>
      </c>
      <c r="D126" s="258" t="s">
        <v>30</v>
      </c>
      <c r="E126" s="178"/>
      <c r="F126" s="390">
        <f>C126*E126</f>
        <v>0</v>
      </c>
      <c r="H126" s="186"/>
    </row>
    <row r="127" spans="1:8" x14ac:dyDescent="0.25">
      <c r="A127" s="253"/>
      <c r="B127" s="248" t="s">
        <v>32</v>
      </c>
      <c r="C127" s="229">
        <v>42</v>
      </c>
      <c r="D127" s="258" t="s">
        <v>30</v>
      </c>
      <c r="E127" s="178"/>
      <c r="F127" s="390">
        <f>C127*E127</f>
        <v>0</v>
      </c>
      <c r="H127" s="186"/>
    </row>
    <row r="128" spans="1:8" x14ac:dyDescent="0.25">
      <c r="A128" s="241"/>
      <c r="B128" s="248"/>
      <c r="D128" s="258"/>
      <c r="E128" s="178"/>
      <c r="F128" s="390"/>
      <c r="H128" s="186"/>
    </row>
    <row r="129" spans="1:8" x14ac:dyDescent="0.25">
      <c r="A129" s="241" t="s">
        <v>11</v>
      </c>
      <c r="B129" s="251" t="s">
        <v>33</v>
      </c>
      <c r="D129" s="258" t="s">
        <v>34</v>
      </c>
      <c r="E129" s="178"/>
      <c r="F129" s="390"/>
      <c r="H129" s="186"/>
    </row>
    <row r="130" spans="1:8" x14ac:dyDescent="0.25">
      <c r="A130" s="253"/>
      <c r="B130" s="248" t="s">
        <v>35</v>
      </c>
      <c r="C130" s="229">
        <v>98</v>
      </c>
      <c r="D130" s="258" t="s">
        <v>9</v>
      </c>
      <c r="E130" s="178"/>
      <c r="F130" s="390">
        <f>C130*E130</f>
        <v>0</v>
      </c>
      <c r="H130" s="186"/>
    </row>
    <row r="131" spans="1:8" x14ac:dyDescent="0.25">
      <c r="A131" s="253"/>
      <c r="B131" s="248" t="s">
        <v>31</v>
      </c>
      <c r="C131" s="229">
        <v>29</v>
      </c>
      <c r="D131" s="258" t="s">
        <v>9</v>
      </c>
      <c r="E131" s="178"/>
      <c r="F131" s="390">
        <f>C131*E131</f>
        <v>0</v>
      </c>
      <c r="H131" s="186"/>
    </row>
    <row r="132" spans="1:8" x14ac:dyDescent="0.25">
      <c r="A132" s="253"/>
      <c r="B132" s="248" t="s">
        <v>32</v>
      </c>
      <c r="C132" s="229">
        <v>24</v>
      </c>
      <c r="D132" s="258" t="s">
        <v>9</v>
      </c>
      <c r="E132" s="178"/>
      <c r="F132" s="390">
        <f>C132*E132</f>
        <v>0</v>
      </c>
      <c r="H132" s="186"/>
    </row>
    <row r="133" spans="1:8" x14ac:dyDescent="0.25">
      <c r="A133" s="253"/>
      <c r="B133" s="248"/>
      <c r="D133" s="258" t="s">
        <v>34</v>
      </c>
      <c r="E133" s="178"/>
      <c r="F133" s="390"/>
      <c r="H133" s="186"/>
    </row>
    <row r="134" spans="1:8" x14ac:dyDescent="0.25">
      <c r="A134" s="241" t="s">
        <v>13</v>
      </c>
      <c r="B134" s="251" t="s">
        <v>36</v>
      </c>
      <c r="D134" s="258" t="s">
        <v>34</v>
      </c>
      <c r="E134" s="178"/>
      <c r="F134" s="390"/>
      <c r="H134" s="186"/>
    </row>
    <row r="135" spans="1:8" x14ac:dyDescent="0.25">
      <c r="A135" s="253"/>
      <c r="B135" s="248" t="s">
        <v>37</v>
      </c>
      <c r="C135" s="229">
        <v>91</v>
      </c>
      <c r="D135" s="258" t="s">
        <v>9</v>
      </c>
      <c r="E135" s="178"/>
      <c r="F135" s="390">
        <f>C135*E135</f>
        <v>0</v>
      </c>
      <c r="H135" s="186"/>
    </row>
    <row r="136" spans="1:8" x14ac:dyDescent="0.25">
      <c r="A136" s="253"/>
      <c r="B136" s="248" t="s">
        <v>31</v>
      </c>
      <c r="C136" s="229">
        <v>27</v>
      </c>
      <c r="D136" s="258" t="s">
        <v>9</v>
      </c>
      <c r="E136" s="178"/>
      <c r="F136" s="390">
        <f>C136*E136</f>
        <v>0</v>
      </c>
      <c r="H136" s="186"/>
    </row>
    <row r="137" spans="1:8" x14ac:dyDescent="0.25">
      <c r="A137" s="253"/>
      <c r="B137" s="248" t="s">
        <v>32</v>
      </c>
      <c r="C137" s="229">
        <v>16</v>
      </c>
      <c r="D137" s="258" t="s">
        <v>9</v>
      </c>
      <c r="E137" s="178"/>
      <c r="F137" s="390">
        <f>C137*E137</f>
        <v>0</v>
      </c>
      <c r="H137" s="186"/>
    </row>
    <row r="138" spans="1:8" x14ac:dyDescent="0.25">
      <c r="A138" s="253"/>
      <c r="B138" s="248"/>
      <c r="D138" s="258"/>
      <c r="E138" s="178"/>
      <c r="F138" s="390"/>
      <c r="H138" s="186"/>
    </row>
    <row r="139" spans="1:8" x14ac:dyDescent="0.25">
      <c r="A139" s="253" t="s">
        <v>15</v>
      </c>
      <c r="B139" s="236" t="s">
        <v>38</v>
      </c>
      <c r="D139" s="238"/>
      <c r="E139" s="171"/>
      <c r="F139" s="390"/>
      <c r="H139" s="186"/>
    </row>
    <row r="140" spans="1:8" x14ac:dyDescent="0.25">
      <c r="A140" s="253"/>
      <c r="B140" s="242" t="s">
        <v>39</v>
      </c>
      <c r="C140" s="245">
        <v>64</v>
      </c>
      <c r="D140" s="258" t="s">
        <v>9</v>
      </c>
      <c r="E140" s="178"/>
      <c r="F140" s="390">
        <f>C140*E140</f>
        <v>0</v>
      </c>
      <c r="H140" s="175"/>
    </row>
    <row r="141" spans="1:8" x14ac:dyDescent="0.25">
      <c r="A141" s="253"/>
      <c r="B141" s="242" t="s">
        <v>40</v>
      </c>
      <c r="C141" s="245">
        <v>42</v>
      </c>
      <c r="D141" s="258" t="s">
        <v>9</v>
      </c>
      <c r="E141" s="178"/>
      <c r="F141" s="390">
        <f>C141*E141</f>
        <v>0</v>
      </c>
      <c r="H141" s="175"/>
    </row>
    <row r="142" spans="1:8" x14ac:dyDescent="0.25">
      <c r="A142" s="253"/>
      <c r="B142" s="242" t="s">
        <v>41</v>
      </c>
      <c r="C142" s="245">
        <v>14</v>
      </c>
      <c r="D142" s="258" t="s">
        <v>9</v>
      </c>
      <c r="E142" s="178"/>
      <c r="F142" s="390">
        <f>C142*E142</f>
        <v>0</v>
      </c>
      <c r="H142" s="175"/>
    </row>
    <row r="143" spans="1:8" x14ac:dyDescent="0.25">
      <c r="A143" s="253"/>
      <c r="B143" s="242" t="s">
        <v>42</v>
      </c>
      <c r="C143" s="245">
        <v>16</v>
      </c>
      <c r="D143" s="258" t="s">
        <v>9</v>
      </c>
      <c r="E143" s="178"/>
      <c r="F143" s="390">
        <f>C143*E143</f>
        <v>0</v>
      </c>
      <c r="H143" s="175"/>
    </row>
    <row r="144" spans="1:8" x14ac:dyDescent="0.25">
      <c r="A144" s="253"/>
      <c r="B144" s="242"/>
      <c r="C144" s="245"/>
      <c r="D144" s="258"/>
      <c r="E144" s="178"/>
      <c r="F144" s="390"/>
      <c r="H144" s="175"/>
    </row>
    <row r="145" spans="1:8" x14ac:dyDescent="0.25">
      <c r="A145" s="253" t="s">
        <v>17</v>
      </c>
      <c r="B145" s="236" t="s">
        <v>43</v>
      </c>
      <c r="C145" s="278"/>
      <c r="D145" s="238" t="s">
        <v>34</v>
      </c>
      <c r="E145" s="178"/>
      <c r="F145" s="390"/>
      <c r="H145" s="187"/>
    </row>
    <row r="146" spans="1:8" x14ac:dyDescent="0.25">
      <c r="A146" s="253"/>
      <c r="B146" s="242" t="s">
        <v>44</v>
      </c>
      <c r="C146" s="245">
        <v>41</v>
      </c>
      <c r="D146" s="258" t="s">
        <v>9</v>
      </c>
      <c r="E146" s="178"/>
      <c r="F146" s="390">
        <f>C146*E146</f>
        <v>0</v>
      </c>
      <c r="H146" s="175"/>
    </row>
    <row r="147" spans="1:8" x14ac:dyDescent="0.25">
      <c r="A147" s="253"/>
      <c r="B147" s="242" t="s">
        <v>31</v>
      </c>
      <c r="C147" s="245">
        <v>12</v>
      </c>
      <c r="D147" s="258" t="s">
        <v>9</v>
      </c>
      <c r="E147" s="180"/>
      <c r="F147" s="390">
        <f>C147*E147</f>
        <v>0</v>
      </c>
      <c r="H147" s="175"/>
    </row>
    <row r="148" spans="1:8" x14ac:dyDescent="0.25">
      <c r="A148" s="253"/>
      <c r="B148" s="242" t="s">
        <v>32</v>
      </c>
      <c r="C148" s="245">
        <v>12</v>
      </c>
      <c r="D148" s="258" t="s">
        <v>9</v>
      </c>
      <c r="E148" s="180"/>
      <c r="F148" s="390">
        <f>C148*E148</f>
        <v>0</v>
      </c>
      <c r="H148" s="175"/>
    </row>
    <row r="149" spans="1:8" x14ac:dyDescent="0.25">
      <c r="A149" s="253"/>
      <c r="B149" s="242"/>
      <c r="C149" s="245"/>
      <c r="D149" s="258"/>
      <c r="E149" s="180"/>
      <c r="F149" s="390"/>
      <c r="H149" s="175"/>
    </row>
    <row r="150" spans="1:8" x14ac:dyDescent="0.25">
      <c r="A150" s="243" t="s">
        <v>18</v>
      </c>
      <c r="B150" s="246" t="s">
        <v>47</v>
      </c>
      <c r="C150" s="278"/>
      <c r="D150" s="245" t="s">
        <v>34</v>
      </c>
      <c r="E150" s="178"/>
      <c r="F150" s="390"/>
      <c r="H150" s="187"/>
    </row>
    <row r="151" spans="1:8" x14ac:dyDescent="0.25">
      <c r="A151" s="243"/>
      <c r="B151" s="242" t="s">
        <v>48</v>
      </c>
      <c r="C151" s="245">
        <v>77</v>
      </c>
      <c r="D151" s="245" t="s">
        <v>9</v>
      </c>
      <c r="E151" s="178"/>
      <c r="F151" s="390">
        <f>C151*E151</f>
        <v>0</v>
      </c>
      <c r="H151" s="175"/>
    </row>
    <row r="152" spans="1:8" x14ac:dyDescent="0.25">
      <c r="A152" s="243"/>
      <c r="B152" s="242" t="s">
        <v>49</v>
      </c>
      <c r="C152" s="245">
        <v>22</v>
      </c>
      <c r="D152" s="245" t="s">
        <v>9</v>
      </c>
      <c r="E152" s="178"/>
      <c r="F152" s="390">
        <f>C152*E152</f>
        <v>0</v>
      </c>
      <c r="H152" s="175"/>
    </row>
    <row r="153" spans="1:8" x14ac:dyDescent="0.25">
      <c r="A153" s="243"/>
      <c r="B153" s="242" t="s">
        <v>50</v>
      </c>
      <c r="C153" s="245">
        <v>24</v>
      </c>
      <c r="D153" s="258" t="s">
        <v>9</v>
      </c>
      <c r="E153" s="178"/>
      <c r="F153" s="390">
        <f>C153*E153</f>
        <v>0</v>
      </c>
      <c r="H153" s="175"/>
    </row>
    <row r="154" spans="1:8" x14ac:dyDescent="0.25">
      <c r="A154" s="243"/>
      <c r="B154" s="242"/>
      <c r="C154" s="245"/>
      <c r="D154" s="258"/>
      <c r="E154" s="178"/>
      <c r="F154" s="390"/>
      <c r="H154" s="175"/>
    </row>
    <row r="155" spans="1:8" x14ac:dyDescent="0.25">
      <c r="A155" s="243" t="s">
        <v>19</v>
      </c>
      <c r="B155" s="246" t="s">
        <v>51</v>
      </c>
      <c r="C155" s="278"/>
      <c r="D155" s="245" t="s">
        <v>34</v>
      </c>
      <c r="E155" s="178"/>
      <c r="F155" s="390"/>
      <c r="H155" s="187"/>
    </row>
    <row r="156" spans="1:8" x14ac:dyDescent="0.25">
      <c r="A156" s="243"/>
      <c r="B156" s="242" t="s">
        <v>52</v>
      </c>
      <c r="C156" s="245">
        <v>40</v>
      </c>
      <c r="D156" s="245" t="s">
        <v>9</v>
      </c>
      <c r="E156" s="178"/>
      <c r="F156" s="390">
        <f>C156*E156</f>
        <v>0</v>
      </c>
      <c r="H156" s="175"/>
    </row>
    <row r="157" spans="1:8" x14ac:dyDescent="0.25">
      <c r="A157" s="243"/>
      <c r="B157" s="242" t="s">
        <v>49</v>
      </c>
      <c r="C157" s="245">
        <v>18</v>
      </c>
      <c r="D157" s="245" t="s">
        <v>9</v>
      </c>
      <c r="E157" s="178"/>
      <c r="F157" s="390">
        <f>C157*E157</f>
        <v>0</v>
      </c>
      <c r="H157" s="175"/>
    </row>
    <row r="158" spans="1:8" x14ac:dyDescent="0.25">
      <c r="A158" s="243"/>
      <c r="B158" s="242" t="s">
        <v>50</v>
      </c>
      <c r="C158" s="245">
        <v>12</v>
      </c>
      <c r="D158" s="258" t="s">
        <v>9</v>
      </c>
      <c r="E158" s="178"/>
      <c r="F158" s="390">
        <f>C158*E158</f>
        <v>0</v>
      </c>
      <c r="H158" s="175"/>
    </row>
    <row r="159" spans="1:8" x14ac:dyDescent="0.25">
      <c r="A159" s="243"/>
      <c r="B159" s="242"/>
      <c r="C159" s="245"/>
      <c r="D159" s="258"/>
      <c r="E159" s="180"/>
      <c r="F159" s="390"/>
      <c r="H159" s="175"/>
    </row>
    <row r="160" spans="1:8" x14ac:dyDescent="0.25">
      <c r="A160" s="253" t="s">
        <v>20</v>
      </c>
      <c r="B160" s="236" t="s">
        <v>53</v>
      </c>
      <c r="C160" s="278"/>
      <c r="D160" s="238" t="s">
        <v>34</v>
      </c>
      <c r="E160" s="171"/>
      <c r="F160" s="390"/>
      <c r="H160" s="187"/>
    </row>
    <row r="161" spans="1:8" x14ac:dyDescent="0.25">
      <c r="A161" s="253"/>
      <c r="B161" s="261" t="s">
        <v>54</v>
      </c>
      <c r="C161" s="278">
        <v>22</v>
      </c>
      <c r="D161" s="258" t="s">
        <v>9</v>
      </c>
      <c r="E161" s="180"/>
      <c r="F161" s="390">
        <f>C161*E161</f>
        <v>0</v>
      </c>
      <c r="H161" s="187"/>
    </row>
    <row r="162" spans="1:8" x14ac:dyDescent="0.25">
      <c r="A162" s="253"/>
      <c r="B162" s="242" t="s">
        <v>55</v>
      </c>
      <c r="C162" s="278">
        <v>9</v>
      </c>
      <c r="D162" s="258" t="s">
        <v>9</v>
      </c>
      <c r="E162" s="180"/>
      <c r="F162" s="390">
        <f>C162*E162</f>
        <v>0</v>
      </c>
      <c r="H162" s="187"/>
    </row>
    <row r="163" spans="1:8" x14ac:dyDescent="0.25">
      <c r="A163" s="253"/>
      <c r="B163" s="242" t="s">
        <v>56</v>
      </c>
      <c r="C163" s="278">
        <v>5</v>
      </c>
      <c r="D163" s="258" t="s">
        <v>9</v>
      </c>
      <c r="E163" s="180"/>
      <c r="F163" s="390">
        <f>C163*E163</f>
        <v>0</v>
      </c>
      <c r="H163" s="187"/>
    </row>
    <row r="164" spans="1:8" x14ac:dyDescent="0.25">
      <c r="A164" s="253"/>
      <c r="B164" s="242"/>
      <c r="C164" s="245"/>
      <c r="D164" s="258"/>
      <c r="E164" s="180"/>
      <c r="F164" s="390"/>
      <c r="H164" s="175"/>
    </row>
    <row r="165" spans="1:8" x14ac:dyDescent="0.25">
      <c r="A165" s="253" t="s">
        <v>7</v>
      </c>
      <c r="B165" s="236" t="s">
        <v>57</v>
      </c>
      <c r="C165" s="237"/>
      <c r="D165" s="238"/>
      <c r="E165" s="171"/>
      <c r="F165" s="390"/>
      <c r="H165" s="175"/>
    </row>
    <row r="166" spans="1:8" ht="30" x14ac:dyDescent="0.25">
      <c r="A166" s="253"/>
      <c r="B166" s="242" t="s">
        <v>58</v>
      </c>
      <c r="C166" s="245">
        <v>30</v>
      </c>
      <c r="D166" s="258" t="s">
        <v>9</v>
      </c>
      <c r="E166" s="180"/>
      <c r="F166" s="390">
        <f>C166*E166</f>
        <v>0</v>
      </c>
      <c r="H166" s="170"/>
    </row>
    <row r="167" spans="1:8" x14ac:dyDescent="0.25">
      <c r="A167" s="253"/>
      <c r="B167" s="242"/>
      <c r="C167" s="245"/>
      <c r="D167" s="258"/>
      <c r="E167" s="180"/>
      <c r="F167" s="390"/>
    </row>
    <row r="168" spans="1:8" x14ac:dyDescent="0.25">
      <c r="A168" s="280" t="s">
        <v>21</v>
      </c>
      <c r="B168" s="289" t="s">
        <v>142</v>
      </c>
      <c r="C168" s="287"/>
      <c r="D168" s="288"/>
      <c r="E168" s="190"/>
      <c r="F168" s="398"/>
    </row>
    <row r="169" spans="1:8" ht="30" x14ac:dyDescent="0.25">
      <c r="A169" s="280"/>
      <c r="B169" s="286" t="s">
        <v>143</v>
      </c>
      <c r="C169" s="287" t="s">
        <v>140</v>
      </c>
      <c r="D169" s="288" t="s">
        <v>144</v>
      </c>
      <c r="E169" s="190"/>
      <c r="F169" s="398">
        <f>E169</f>
        <v>0</v>
      </c>
    </row>
    <row r="170" spans="1:8" x14ac:dyDescent="0.25">
      <c r="A170" s="290"/>
      <c r="B170" s="291"/>
      <c r="C170" s="292"/>
      <c r="D170" s="293"/>
      <c r="E170" s="191"/>
      <c r="F170" s="885"/>
    </row>
    <row r="171" spans="1:8" x14ac:dyDescent="0.25">
      <c r="A171" s="294"/>
      <c r="B171" s="295" t="s">
        <v>22</v>
      </c>
      <c r="C171" s="296"/>
      <c r="D171" s="296"/>
      <c r="E171" s="192"/>
      <c r="F171" s="886">
        <f>SUM(F125:F170)</f>
        <v>0</v>
      </c>
    </row>
    <row r="172" spans="1:8" x14ac:dyDescent="0.25">
      <c r="A172" s="297"/>
      <c r="B172" s="524"/>
      <c r="C172" s="299"/>
      <c r="D172" s="299"/>
      <c r="E172" s="193"/>
      <c r="F172" s="401"/>
    </row>
    <row r="173" spans="1:8" x14ac:dyDescent="0.25">
      <c r="A173" s="300"/>
      <c r="B173" s="301"/>
      <c r="C173" s="302"/>
      <c r="D173" s="302"/>
      <c r="E173" s="194"/>
      <c r="F173" s="402"/>
    </row>
    <row r="174" spans="1:8" x14ac:dyDescent="0.25">
      <c r="A174" s="303" t="str">
        <f>A1</f>
        <v>BILL NO. 4:  TYPE 1A INTERNAL INSTALLATIONS</v>
      </c>
      <c r="B174" s="304"/>
      <c r="C174" s="305"/>
      <c r="D174" s="306"/>
      <c r="E174" s="195"/>
      <c r="F174" s="887"/>
    </row>
    <row r="175" spans="1:8" x14ac:dyDescent="0.25">
      <c r="A175" s="1015" t="s">
        <v>0</v>
      </c>
      <c r="B175" s="1017" t="s">
        <v>1</v>
      </c>
      <c r="C175" s="1019" t="s">
        <v>4</v>
      </c>
      <c r="D175" s="1021" t="s">
        <v>5</v>
      </c>
      <c r="E175" s="167" t="s">
        <v>2</v>
      </c>
      <c r="F175" s="157" t="s">
        <v>6</v>
      </c>
    </row>
    <row r="176" spans="1:8" x14ac:dyDescent="0.25">
      <c r="A176" s="1016"/>
      <c r="B176" s="1018"/>
      <c r="C176" s="1020"/>
      <c r="D176" s="1022"/>
      <c r="E176" s="168" t="s">
        <v>3</v>
      </c>
      <c r="F176" s="158" t="s">
        <v>3</v>
      </c>
    </row>
    <row r="177" spans="1:6" x14ac:dyDescent="0.25">
      <c r="A177" s="231"/>
      <c r="B177" s="232"/>
      <c r="C177" s="233"/>
      <c r="D177" s="234"/>
      <c r="E177" s="169"/>
      <c r="F177" s="883"/>
    </row>
    <row r="178" spans="1:6" x14ac:dyDescent="0.25">
      <c r="A178" s="307" t="s">
        <v>59</v>
      </c>
      <c r="B178" s="251" t="s">
        <v>188</v>
      </c>
      <c r="C178" s="266"/>
      <c r="D178" s="258"/>
      <c r="E178" s="178"/>
      <c r="F178" s="392"/>
    </row>
    <row r="179" spans="1:6" ht="90" x14ac:dyDescent="0.25">
      <c r="A179" s="241"/>
      <c r="B179" s="263" t="s">
        <v>61</v>
      </c>
      <c r="C179" s="266"/>
      <c r="D179" s="258"/>
      <c r="E179" s="178"/>
      <c r="F179" s="392"/>
    </row>
    <row r="180" spans="1:6" x14ac:dyDescent="0.25">
      <c r="A180" s="253" t="s">
        <v>8</v>
      </c>
      <c r="B180" s="236" t="s">
        <v>62</v>
      </c>
      <c r="C180" s="237"/>
      <c r="D180" s="238"/>
      <c r="E180" s="171"/>
      <c r="F180" s="829"/>
    </row>
    <row r="181" spans="1:6" x14ac:dyDescent="0.25">
      <c r="A181" s="253"/>
      <c r="B181" s="242" t="s">
        <v>63</v>
      </c>
      <c r="C181" s="245">
        <v>74</v>
      </c>
      <c r="D181" s="258" t="s">
        <v>30</v>
      </c>
      <c r="E181" s="178"/>
      <c r="F181" s="390">
        <f>C181*E181</f>
        <v>0</v>
      </c>
    </row>
    <row r="182" spans="1:6" x14ac:dyDescent="0.25">
      <c r="A182" s="253"/>
      <c r="B182" s="242" t="s">
        <v>111</v>
      </c>
      <c r="C182" s="245">
        <v>98</v>
      </c>
      <c r="D182" s="258" t="s">
        <v>30</v>
      </c>
      <c r="E182" s="178"/>
      <c r="F182" s="390">
        <f>C182*E182</f>
        <v>0</v>
      </c>
    </row>
    <row r="183" spans="1:6" x14ac:dyDescent="0.25">
      <c r="A183" s="253"/>
      <c r="B183" s="242" t="s">
        <v>109</v>
      </c>
      <c r="C183" s="245">
        <v>62</v>
      </c>
      <c r="D183" s="258" t="s">
        <v>30</v>
      </c>
      <c r="E183" s="178"/>
      <c r="F183" s="390">
        <f>C183*E183</f>
        <v>0</v>
      </c>
    </row>
    <row r="184" spans="1:6" x14ac:dyDescent="0.25">
      <c r="A184" s="253"/>
      <c r="B184" s="242" t="s">
        <v>110</v>
      </c>
      <c r="C184" s="245">
        <v>40</v>
      </c>
      <c r="D184" s="258" t="s">
        <v>30</v>
      </c>
      <c r="E184" s="178"/>
      <c r="F184" s="390">
        <f>C184*E184</f>
        <v>0</v>
      </c>
    </row>
    <row r="185" spans="1:6" x14ac:dyDescent="0.25">
      <c r="A185" s="241"/>
      <c r="B185" s="242"/>
      <c r="C185" s="245"/>
      <c r="D185" s="258"/>
      <c r="E185" s="178"/>
      <c r="F185" s="395"/>
    </row>
    <row r="186" spans="1:6" x14ac:dyDescent="0.25">
      <c r="A186" s="253" t="s">
        <v>11</v>
      </c>
      <c r="B186" s="236" t="s">
        <v>65</v>
      </c>
      <c r="C186" s="237"/>
      <c r="D186" s="238"/>
      <c r="E186" s="171"/>
      <c r="F186" s="395"/>
    </row>
    <row r="187" spans="1:6" x14ac:dyDescent="0.25">
      <c r="A187" s="253"/>
      <c r="B187" s="242" t="s">
        <v>66</v>
      </c>
      <c r="C187" s="245">
        <v>16</v>
      </c>
      <c r="D187" s="258" t="s">
        <v>9</v>
      </c>
      <c r="E187" s="178"/>
      <c r="F187" s="390">
        <f>C187*E187</f>
        <v>0</v>
      </c>
    </row>
    <row r="188" spans="1:6" x14ac:dyDescent="0.25">
      <c r="A188" s="253"/>
      <c r="B188" s="242" t="s">
        <v>64</v>
      </c>
      <c r="C188" s="245">
        <v>14</v>
      </c>
      <c r="D188" s="258" t="s">
        <v>30</v>
      </c>
      <c r="E188" s="178"/>
      <c r="F188" s="390">
        <f>C188*E188</f>
        <v>0</v>
      </c>
    </row>
    <row r="189" spans="1:6" x14ac:dyDescent="0.25">
      <c r="A189" s="253"/>
      <c r="B189" s="242" t="s">
        <v>104</v>
      </c>
      <c r="C189" s="245">
        <v>28</v>
      </c>
      <c r="D189" s="258" t="s">
        <v>9</v>
      </c>
      <c r="E189" s="178"/>
      <c r="F189" s="390">
        <f>C189*E189</f>
        <v>0</v>
      </c>
    </row>
    <row r="190" spans="1:6" x14ac:dyDescent="0.25">
      <c r="A190" s="253"/>
      <c r="B190" s="242"/>
      <c r="C190" s="245"/>
      <c r="D190" s="258"/>
      <c r="E190" s="178"/>
      <c r="F190" s="395"/>
    </row>
    <row r="191" spans="1:6" x14ac:dyDescent="0.25">
      <c r="A191" s="241" t="s">
        <v>13</v>
      </c>
      <c r="B191" s="246" t="s">
        <v>36</v>
      </c>
      <c r="C191" s="245"/>
      <c r="D191" s="258"/>
      <c r="E191" s="178"/>
      <c r="F191" s="395"/>
    </row>
    <row r="192" spans="1:6" x14ac:dyDescent="0.25">
      <c r="A192" s="253"/>
      <c r="B192" s="242" t="s">
        <v>67</v>
      </c>
      <c r="C192" s="245">
        <v>16</v>
      </c>
      <c r="D192" s="258" t="s">
        <v>9</v>
      </c>
      <c r="E192" s="178"/>
      <c r="F192" s="390">
        <f>C192*E192</f>
        <v>0</v>
      </c>
    </row>
    <row r="193" spans="1:6" x14ac:dyDescent="0.25">
      <c r="A193" s="253"/>
      <c r="B193" s="242" t="s">
        <v>64</v>
      </c>
      <c r="C193" s="245">
        <v>14</v>
      </c>
      <c r="D193" s="258" t="s">
        <v>30</v>
      </c>
      <c r="E193" s="178"/>
      <c r="F193" s="390">
        <f>C193*E193</f>
        <v>0</v>
      </c>
    </row>
    <row r="194" spans="1:6" x14ac:dyDescent="0.25">
      <c r="A194" s="253"/>
      <c r="B194" s="242" t="s">
        <v>116</v>
      </c>
      <c r="C194" s="245">
        <v>45</v>
      </c>
      <c r="D194" s="258" t="s">
        <v>9</v>
      </c>
      <c r="E194" s="178"/>
      <c r="F194" s="390">
        <f>C194*E194</f>
        <v>0</v>
      </c>
    </row>
    <row r="195" spans="1:6" x14ac:dyDescent="0.25">
      <c r="A195" s="253"/>
      <c r="B195" s="242"/>
      <c r="C195" s="245"/>
      <c r="D195" s="258"/>
      <c r="E195" s="178"/>
      <c r="F195" s="395"/>
    </row>
    <row r="196" spans="1:6" x14ac:dyDescent="0.25">
      <c r="A196" s="241" t="s">
        <v>15</v>
      </c>
      <c r="B196" s="246" t="s">
        <v>69</v>
      </c>
      <c r="C196" s="245"/>
      <c r="D196" s="258"/>
      <c r="E196" s="178"/>
      <c r="F196" s="395"/>
    </row>
    <row r="197" spans="1:6" x14ac:dyDescent="0.25">
      <c r="A197" s="253"/>
      <c r="B197" s="242" t="s">
        <v>70</v>
      </c>
      <c r="C197" s="245">
        <v>12</v>
      </c>
      <c r="D197" s="258" t="s">
        <v>9</v>
      </c>
      <c r="E197" s="178"/>
      <c r="F197" s="390">
        <f>C197*E197</f>
        <v>0</v>
      </c>
    </row>
    <row r="198" spans="1:6" x14ac:dyDescent="0.25">
      <c r="A198" s="253"/>
      <c r="B198" s="242" t="s">
        <v>71</v>
      </c>
      <c r="C198" s="245">
        <v>12</v>
      </c>
      <c r="D198" s="258" t="s">
        <v>9</v>
      </c>
      <c r="E198" s="178"/>
      <c r="F198" s="390">
        <f>C198*E198</f>
        <v>0</v>
      </c>
    </row>
    <row r="199" spans="1:6" x14ac:dyDescent="0.25">
      <c r="A199" s="253"/>
      <c r="B199" s="242"/>
      <c r="C199" s="245"/>
      <c r="D199" s="258"/>
      <c r="E199" s="178"/>
      <c r="F199" s="395"/>
    </row>
    <row r="200" spans="1:6" x14ac:dyDescent="0.25">
      <c r="A200" s="241" t="s">
        <v>17</v>
      </c>
      <c r="B200" s="246" t="s">
        <v>72</v>
      </c>
      <c r="C200" s="245"/>
      <c r="D200" s="258"/>
      <c r="E200" s="178"/>
      <c r="F200" s="395"/>
    </row>
    <row r="201" spans="1:6" x14ac:dyDescent="0.25">
      <c r="A201" s="253"/>
      <c r="B201" s="242" t="s">
        <v>73</v>
      </c>
      <c r="C201" s="245">
        <v>9</v>
      </c>
      <c r="D201" s="258" t="s">
        <v>9</v>
      </c>
      <c r="E201" s="178"/>
      <c r="F201" s="390">
        <f>C201*E201</f>
        <v>0</v>
      </c>
    </row>
    <row r="202" spans="1:6" x14ac:dyDescent="0.25">
      <c r="A202" s="253"/>
      <c r="B202" s="242" t="s">
        <v>74</v>
      </c>
      <c r="C202" s="245">
        <v>18</v>
      </c>
      <c r="D202" s="258" t="s">
        <v>9</v>
      </c>
      <c r="E202" s="178"/>
      <c r="F202" s="390">
        <f>C202*E202</f>
        <v>0</v>
      </c>
    </row>
    <row r="203" spans="1:6" x14ac:dyDescent="0.25">
      <c r="A203" s="241"/>
      <c r="B203" s="242"/>
      <c r="C203" s="245"/>
      <c r="D203" s="258"/>
      <c r="E203" s="178"/>
      <c r="F203" s="395"/>
    </row>
    <row r="204" spans="1:6" x14ac:dyDescent="0.25">
      <c r="A204" s="241" t="s">
        <v>18</v>
      </c>
      <c r="B204" s="242" t="s">
        <v>103</v>
      </c>
      <c r="C204" s="245">
        <v>17</v>
      </c>
      <c r="D204" s="258" t="s">
        <v>9</v>
      </c>
      <c r="E204" s="178"/>
      <c r="F204" s="390">
        <f>C204*E204</f>
        <v>0</v>
      </c>
    </row>
    <row r="205" spans="1:6" x14ac:dyDescent="0.25">
      <c r="A205" s="241"/>
      <c r="B205" s="242"/>
      <c r="C205" s="245"/>
      <c r="D205" s="258"/>
      <c r="E205" s="178"/>
      <c r="F205" s="395"/>
    </row>
    <row r="206" spans="1:6" x14ac:dyDescent="0.25">
      <c r="A206" s="253" t="s">
        <v>19</v>
      </c>
      <c r="B206" s="242" t="s">
        <v>75</v>
      </c>
      <c r="C206" s="245">
        <v>9</v>
      </c>
      <c r="D206" s="258" t="s">
        <v>9</v>
      </c>
      <c r="E206" s="178"/>
      <c r="F206" s="390">
        <f>C206*E206</f>
        <v>0</v>
      </c>
    </row>
    <row r="207" spans="1:6" x14ac:dyDescent="0.25">
      <c r="A207" s="253"/>
      <c r="B207" s="242"/>
      <c r="C207" s="245"/>
      <c r="D207" s="258"/>
      <c r="E207" s="178"/>
      <c r="F207" s="395"/>
    </row>
    <row r="208" spans="1:6" x14ac:dyDescent="0.25">
      <c r="A208" s="241" t="s">
        <v>20</v>
      </c>
      <c r="B208" s="242" t="s">
        <v>76</v>
      </c>
      <c r="C208" s="245">
        <v>12</v>
      </c>
      <c r="D208" s="258" t="s">
        <v>9</v>
      </c>
      <c r="E208" s="178"/>
      <c r="F208" s="888">
        <f>C208*E208</f>
        <v>0</v>
      </c>
    </row>
    <row r="209" spans="1:6" x14ac:dyDescent="0.25">
      <c r="A209" s="235"/>
      <c r="B209" s="261"/>
      <c r="C209" s="259"/>
      <c r="D209" s="258"/>
      <c r="E209" s="196"/>
      <c r="F209" s="392"/>
    </row>
    <row r="210" spans="1:6" x14ac:dyDescent="0.25">
      <c r="A210" s="235"/>
      <c r="B210" s="261"/>
      <c r="C210" s="245"/>
      <c r="D210" s="258"/>
      <c r="E210" s="178"/>
      <c r="F210" s="889"/>
    </row>
    <row r="211" spans="1:6" x14ac:dyDescent="0.25">
      <c r="A211" s="235"/>
      <c r="B211" s="261"/>
      <c r="C211" s="259"/>
      <c r="D211" s="258"/>
      <c r="E211" s="196"/>
      <c r="F211" s="392"/>
    </row>
    <row r="212" spans="1:6" x14ac:dyDescent="0.25">
      <c r="A212" s="235"/>
      <c r="B212" s="261"/>
      <c r="C212" s="259"/>
      <c r="D212" s="258"/>
      <c r="E212" s="196"/>
      <c r="F212" s="392"/>
    </row>
    <row r="213" spans="1:6" x14ac:dyDescent="0.25">
      <c r="A213" s="235"/>
      <c r="B213" s="261"/>
      <c r="C213" s="259"/>
      <c r="D213" s="258"/>
      <c r="E213" s="196"/>
      <c r="F213" s="392"/>
    </row>
    <row r="214" spans="1:6" x14ac:dyDescent="0.25">
      <c r="A214" s="235"/>
      <c r="B214" s="261"/>
      <c r="C214" s="259"/>
      <c r="D214" s="258"/>
      <c r="E214" s="196"/>
      <c r="F214" s="392"/>
    </row>
    <row r="215" spans="1:6" x14ac:dyDescent="0.25">
      <c r="A215" s="235"/>
      <c r="B215" s="261"/>
      <c r="C215" s="259"/>
      <c r="D215" s="258"/>
      <c r="E215" s="196"/>
      <c r="F215" s="392"/>
    </row>
    <row r="216" spans="1:6" x14ac:dyDescent="0.25">
      <c r="A216" s="235"/>
      <c r="B216" s="261"/>
      <c r="C216" s="259"/>
      <c r="D216" s="258"/>
      <c r="E216" s="196"/>
      <c r="F216" s="392"/>
    </row>
    <row r="217" spans="1:6" x14ac:dyDescent="0.25">
      <c r="A217" s="235"/>
      <c r="B217" s="261"/>
      <c r="C217" s="259"/>
      <c r="D217" s="258"/>
      <c r="E217" s="196"/>
      <c r="F217" s="392"/>
    </row>
    <row r="218" spans="1:6" x14ac:dyDescent="0.25">
      <c r="A218" s="235"/>
      <c r="B218" s="261"/>
      <c r="C218" s="259"/>
      <c r="D218" s="258"/>
      <c r="E218" s="196"/>
      <c r="F218" s="392"/>
    </row>
    <row r="219" spans="1:6" x14ac:dyDescent="0.25">
      <c r="A219" s="235"/>
      <c r="B219" s="261"/>
      <c r="C219" s="259"/>
      <c r="D219" s="258"/>
      <c r="E219" s="196"/>
      <c r="F219" s="392"/>
    </row>
    <row r="220" spans="1:6" x14ac:dyDescent="0.25">
      <c r="A220" s="235"/>
      <c r="B220" s="261"/>
      <c r="C220" s="259"/>
      <c r="D220" s="258"/>
      <c r="E220" s="196"/>
      <c r="F220" s="392"/>
    </row>
    <row r="221" spans="1:6" x14ac:dyDescent="0.25">
      <c r="A221" s="235"/>
      <c r="B221" s="261"/>
      <c r="C221" s="259"/>
      <c r="D221" s="258"/>
      <c r="E221" s="196"/>
      <c r="F221" s="392"/>
    </row>
    <row r="222" spans="1:6" x14ac:dyDescent="0.25">
      <c r="A222" s="235"/>
      <c r="B222" s="261"/>
      <c r="C222" s="259"/>
      <c r="D222" s="258"/>
      <c r="E222" s="196"/>
      <c r="F222" s="392"/>
    </row>
    <row r="223" spans="1:6" x14ac:dyDescent="0.25">
      <c r="A223" s="235"/>
      <c r="B223" s="261"/>
      <c r="C223" s="259"/>
      <c r="D223" s="258"/>
      <c r="E223" s="196"/>
      <c r="F223" s="392"/>
    </row>
    <row r="224" spans="1:6" x14ac:dyDescent="0.25">
      <c r="A224" s="235"/>
      <c r="B224" s="261"/>
      <c r="C224" s="259"/>
      <c r="D224" s="258"/>
      <c r="E224" s="196"/>
      <c r="F224" s="392"/>
    </row>
    <row r="225" spans="1:6" x14ac:dyDescent="0.25">
      <c r="A225" s="235"/>
      <c r="B225" s="261"/>
      <c r="C225" s="259"/>
      <c r="D225" s="258"/>
      <c r="E225" s="196"/>
      <c r="F225" s="392"/>
    </row>
    <row r="226" spans="1:6" x14ac:dyDescent="0.25">
      <c r="A226" s="235"/>
      <c r="B226" s="261"/>
      <c r="C226" s="259"/>
      <c r="D226" s="258"/>
      <c r="E226" s="196"/>
      <c r="F226" s="392"/>
    </row>
    <row r="227" spans="1:6" x14ac:dyDescent="0.25">
      <c r="A227" s="235"/>
      <c r="B227" s="261"/>
      <c r="C227" s="259"/>
      <c r="D227" s="258"/>
      <c r="E227" s="196"/>
      <c r="F227" s="392"/>
    </row>
    <row r="228" spans="1:6" x14ac:dyDescent="0.25">
      <c r="A228" s="235"/>
      <c r="B228" s="261"/>
      <c r="C228" s="259"/>
      <c r="D228" s="258"/>
      <c r="E228" s="196"/>
      <c r="F228" s="392"/>
    </row>
    <row r="229" spans="1:6" x14ac:dyDescent="0.25">
      <c r="A229" s="235"/>
      <c r="B229" s="261"/>
      <c r="C229" s="259"/>
      <c r="D229" s="258"/>
      <c r="E229" s="196"/>
      <c r="F229" s="392"/>
    </row>
    <row r="230" spans="1:6" x14ac:dyDescent="0.25">
      <c r="A230" s="241"/>
      <c r="B230" s="242"/>
      <c r="C230" s="245"/>
      <c r="D230" s="258"/>
      <c r="E230" s="178"/>
      <c r="F230" s="392"/>
    </row>
    <row r="231" spans="1:6" x14ac:dyDescent="0.25">
      <c r="A231" s="294"/>
      <c r="B231" s="312" t="s">
        <v>22</v>
      </c>
      <c r="C231" s="296"/>
      <c r="D231" s="296"/>
      <c r="E231" s="192"/>
      <c r="F231" s="886">
        <f>SUM(F181:F208)</f>
        <v>0</v>
      </c>
    </row>
    <row r="232" spans="1:6" x14ac:dyDescent="0.25">
      <c r="A232" s="297"/>
      <c r="B232" s="298"/>
      <c r="C232" s="299"/>
      <c r="D232" s="299"/>
      <c r="E232" s="193"/>
      <c r="F232" s="401"/>
    </row>
    <row r="233" spans="1:6" x14ac:dyDescent="0.25">
      <c r="A233" s="361"/>
      <c r="B233" s="362" t="s">
        <v>213</v>
      </c>
    </row>
    <row r="234" spans="1:6" x14ac:dyDescent="0.25">
      <c r="A234" s="363"/>
      <c r="B234" s="362"/>
    </row>
    <row r="235" spans="1:6" x14ac:dyDescent="0.25">
      <c r="A235" s="364" t="s">
        <v>80</v>
      </c>
      <c r="B235" s="365" t="s">
        <v>1</v>
      </c>
      <c r="C235" s="366"/>
      <c r="D235" s="366"/>
      <c r="E235" s="218"/>
      <c r="F235" s="420" t="s">
        <v>6</v>
      </c>
    </row>
    <row r="236" spans="1:6" x14ac:dyDescent="0.25">
      <c r="A236" s="367"/>
      <c r="B236" s="368"/>
      <c r="C236" s="272"/>
      <c r="D236" s="272"/>
      <c r="E236" s="185"/>
      <c r="F236" s="421" t="s">
        <v>115</v>
      </c>
    </row>
    <row r="237" spans="1:6" x14ac:dyDescent="0.25">
      <c r="A237" s="369"/>
      <c r="B237" s="370"/>
      <c r="C237" s="371"/>
      <c r="D237" s="372"/>
      <c r="E237" s="221"/>
      <c r="F237" s="891"/>
    </row>
    <row r="238" spans="1:6" x14ac:dyDescent="0.25">
      <c r="A238" s="280"/>
      <c r="B238" s="373" t="s">
        <v>214</v>
      </c>
      <c r="C238" s="371"/>
      <c r="D238" s="374"/>
      <c r="E238" s="222"/>
      <c r="F238" s="891"/>
    </row>
    <row r="239" spans="1:6" x14ac:dyDescent="0.25">
      <c r="A239" s="279"/>
      <c r="B239" s="375"/>
      <c r="C239" s="371"/>
      <c r="D239" s="374"/>
      <c r="E239" s="222"/>
      <c r="F239" s="891"/>
    </row>
    <row r="240" spans="1:6" x14ac:dyDescent="0.25">
      <c r="A240" s="235" t="s">
        <v>7</v>
      </c>
      <c r="B240" s="376" t="str">
        <f>B5</f>
        <v>SANITARY FITTINGS - CLIENT SUPPLY</v>
      </c>
      <c r="C240" s="371"/>
      <c r="D240" s="374"/>
      <c r="E240" s="222"/>
      <c r="F240" s="891">
        <f>F64</f>
        <v>355350</v>
      </c>
    </row>
    <row r="241" spans="1:6" x14ac:dyDescent="0.25">
      <c r="A241" s="279"/>
      <c r="B241" s="375"/>
      <c r="C241" s="371"/>
      <c r="D241" s="374"/>
      <c r="E241" s="222"/>
      <c r="F241" s="891"/>
    </row>
    <row r="242" spans="1:6" x14ac:dyDescent="0.25">
      <c r="A242" s="235" t="s">
        <v>23</v>
      </c>
      <c r="B242" s="376" t="str">
        <f>B70</f>
        <v>SANITARY FITTINGS - LABOUR</v>
      </c>
      <c r="C242" s="371"/>
      <c r="D242" s="374"/>
      <c r="E242" s="222"/>
      <c r="F242" s="891">
        <f>F113</f>
        <v>0</v>
      </c>
    </row>
    <row r="243" spans="1:6" x14ac:dyDescent="0.25">
      <c r="A243" s="279"/>
      <c r="B243" s="375"/>
      <c r="C243" s="371"/>
      <c r="D243" s="374"/>
      <c r="E243" s="222"/>
      <c r="F243" s="891"/>
    </row>
    <row r="244" spans="1:6" x14ac:dyDescent="0.25">
      <c r="A244" s="235" t="s">
        <v>59</v>
      </c>
      <c r="B244" s="375" t="str">
        <f>B119</f>
        <v xml:space="preserve">PLUMBING INSTALLATIONS </v>
      </c>
      <c r="C244" s="371"/>
      <c r="D244" s="374"/>
      <c r="E244" s="222"/>
      <c r="F244" s="891">
        <f>F171</f>
        <v>0</v>
      </c>
    </row>
    <row r="245" spans="1:6" x14ac:dyDescent="0.25">
      <c r="A245" s="279"/>
      <c r="B245" s="375"/>
      <c r="C245" s="371"/>
      <c r="D245" s="374"/>
      <c r="E245" s="222"/>
      <c r="F245" s="891"/>
    </row>
    <row r="246" spans="1:6" x14ac:dyDescent="0.25">
      <c r="A246" s="235" t="s">
        <v>118</v>
      </c>
      <c r="B246" s="375" t="str">
        <f>B178</f>
        <v>FOUL WATER DRAINAGE INSTALLATIONS</v>
      </c>
      <c r="C246" s="371"/>
      <c r="D246" s="374"/>
      <c r="E246" s="222"/>
      <c r="F246" s="891">
        <f>F231</f>
        <v>0</v>
      </c>
    </row>
    <row r="247" spans="1:6" x14ac:dyDescent="0.25">
      <c r="A247" s="279"/>
      <c r="B247" s="375"/>
      <c r="C247" s="371"/>
      <c r="D247" s="374"/>
      <c r="E247" s="222"/>
      <c r="F247" s="891"/>
    </row>
    <row r="248" spans="1:6" x14ac:dyDescent="0.25">
      <c r="A248" s="877"/>
      <c r="B248" s="878"/>
      <c r="C248" s="879"/>
      <c r="D248" s="880"/>
      <c r="E248" s="873"/>
      <c r="F248" s="892"/>
    </row>
    <row r="249" spans="1:6" x14ac:dyDescent="0.25">
      <c r="A249" s="279"/>
      <c r="B249" s="375"/>
      <c r="C249" s="371"/>
      <c r="D249" s="374"/>
      <c r="E249" s="222"/>
      <c r="F249" s="893"/>
    </row>
    <row r="250" spans="1:6" x14ac:dyDescent="0.25">
      <c r="A250" s="369"/>
      <c r="B250" s="881"/>
      <c r="C250" s="296"/>
      <c r="D250" s="372"/>
      <c r="E250" s="221"/>
      <c r="F250" s="894"/>
    </row>
    <row r="251" spans="1:6" x14ac:dyDescent="0.25">
      <c r="A251" s="279" t="s">
        <v>8</v>
      </c>
      <c r="B251" s="375" t="s">
        <v>190</v>
      </c>
      <c r="C251" s="371"/>
      <c r="D251" s="374"/>
      <c r="E251" s="222"/>
      <c r="F251" s="895">
        <f>SUM(F240:F250)</f>
        <v>355350</v>
      </c>
    </row>
    <row r="252" spans="1:6" x14ac:dyDescent="0.25">
      <c r="A252" s="279"/>
      <c r="B252" s="375"/>
      <c r="C252" s="371"/>
      <c r="D252" s="374"/>
      <c r="E252" s="222"/>
      <c r="F252" s="891"/>
    </row>
    <row r="253" spans="1:6" x14ac:dyDescent="0.25">
      <c r="A253" s="279" t="s">
        <v>11</v>
      </c>
      <c r="B253" s="375" t="s">
        <v>228</v>
      </c>
      <c r="C253" s="371"/>
      <c r="D253" s="374"/>
      <c r="E253" s="222"/>
      <c r="F253" s="895">
        <f>F251*18</f>
        <v>6396300</v>
      </c>
    </row>
    <row r="254" spans="1:6" x14ac:dyDescent="0.25">
      <c r="A254" s="279"/>
      <c r="B254" s="375"/>
      <c r="C254" s="371"/>
      <c r="D254" s="374"/>
      <c r="E254" s="222"/>
      <c r="F254" s="891"/>
    </row>
    <row r="255" spans="1:6" x14ac:dyDescent="0.25">
      <c r="A255" s="279"/>
      <c r="B255" s="375"/>
      <c r="C255" s="371"/>
      <c r="D255" s="374"/>
      <c r="E255" s="222"/>
      <c r="F255" s="891"/>
    </row>
    <row r="256" spans="1:6" x14ac:dyDescent="0.25">
      <c r="A256" s="279"/>
      <c r="B256" s="375"/>
      <c r="C256" s="371"/>
      <c r="D256" s="374"/>
      <c r="E256" s="222"/>
      <c r="F256" s="891"/>
    </row>
    <row r="257" spans="1:6" x14ac:dyDescent="0.25">
      <c r="A257" s="279"/>
      <c r="B257" s="375"/>
      <c r="C257" s="371"/>
      <c r="D257" s="374"/>
      <c r="E257" s="222"/>
      <c r="F257" s="891"/>
    </row>
    <row r="258" spans="1:6" x14ac:dyDescent="0.25">
      <c r="A258" s="279"/>
      <c r="B258" s="375"/>
      <c r="C258" s="371"/>
      <c r="D258" s="374"/>
      <c r="E258" s="222"/>
      <c r="F258" s="891"/>
    </row>
    <row r="259" spans="1:6" x14ac:dyDescent="0.25">
      <c r="A259" s="279"/>
      <c r="B259" s="375"/>
      <c r="C259" s="371"/>
      <c r="D259" s="374"/>
      <c r="E259" s="222"/>
      <c r="F259" s="891"/>
    </row>
    <row r="260" spans="1:6" x14ac:dyDescent="0.25">
      <c r="A260" s="279"/>
      <c r="B260" s="375"/>
      <c r="C260" s="371"/>
      <c r="D260" s="374"/>
      <c r="E260" s="222"/>
      <c r="F260" s="891"/>
    </row>
    <row r="261" spans="1:6" x14ac:dyDescent="0.25">
      <c r="A261" s="279"/>
      <c r="B261" s="375"/>
      <c r="C261" s="371"/>
      <c r="D261" s="374"/>
      <c r="E261" s="222"/>
      <c r="F261" s="891"/>
    </row>
    <row r="262" spans="1:6" x14ac:dyDescent="0.25">
      <c r="A262" s="279"/>
      <c r="B262" s="375"/>
      <c r="C262" s="371"/>
      <c r="D262" s="374"/>
      <c r="E262" s="222"/>
      <c r="F262" s="891"/>
    </row>
    <row r="263" spans="1:6" x14ac:dyDescent="0.25">
      <c r="A263" s="279"/>
      <c r="B263" s="375"/>
      <c r="C263" s="371"/>
      <c r="D263" s="374"/>
      <c r="E263" s="222"/>
      <c r="F263" s="891"/>
    </row>
    <row r="264" spans="1:6" x14ac:dyDescent="0.25">
      <c r="A264" s="279"/>
      <c r="B264" s="375"/>
      <c r="C264" s="371"/>
      <c r="D264" s="374"/>
      <c r="E264" s="222"/>
      <c r="F264" s="891"/>
    </row>
    <row r="265" spans="1:6" x14ac:dyDescent="0.25">
      <c r="A265" s="279"/>
      <c r="B265" s="375"/>
      <c r="C265" s="371"/>
      <c r="D265" s="374"/>
      <c r="E265" s="222"/>
      <c r="F265" s="891"/>
    </row>
    <row r="266" spans="1:6" x14ac:dyDescent="0.25">
      <c r="A266" s="279"/>
      <c r="B266" s="375"/>
      <c r="C266" s="371"/>
      <c r="D266" s="374"/>
      <c r="E266" s="222"/>
      <c r="F266" s="891"/>
    </row>
    <row r="267" spans="1:6" x14ac:dyDescent="0.25">
      <c r="A267" s="279"/>
      <c r="B267" s="375"/>
      <c r="C267" s="371"/>
      <c r="D267" s="374"/>
      <c r="E267" s="222"/>
      <c r="F267" s="891"/>
    </row>
    <row r="268" spans="1:6" x14ac:dyDescent="0.25">
      <c r="A268" s="279"/>
      <c r="B268" s="375"/>
      <c r="C268" s="371"/>
      <c r="D268" s="374"/>
      <c r="E268" s="222"/>
      <c r="F268" s="891"/>
    </row>
    <row r="269" spans="1:6" x14ac:dyDescent="0.25">
      <c r="A269" s="279"/>
      <c r="B269" s="375"/>
      <c r="C269" s="371"/>
      <c r="D269" s="374"/>
      <c r="E269" s="222"/>
      <c r="F269" s="891"/>
    </row>
    <row r="270" spans="1:6" x14ac:dyDescent="0.25">
      <c r="A270" s="279"/>
      <c r="B270" s="375"/>
      <c r="C270" s="371"/>
      <c r="D270" s="374"/>
      <c r="E270" s="222"/>
      <c r="F270" s="891"/>
    </row>
    <row r="271" spans="1:6" x14ac:dyDescent="0.25">
      <c r="A271" s="279"/>
      <c r="B271" s="375"/>
      <c r="C271" s="371"/>
      <c r="D271" s="374"/>
      <c r="E271" s="222"/>
      <c r="F271" s="891"/>
    </row>
    <row r="272" spans="1:6" x14ac:dyDescent="0.25">
      <c r="A272" s="279"/>
      <c r="B272" s="375"/>
      <c r="C272" s="371"/>
      <c r="D272" s="374"/>
      <c r="E272" s="222"/>
      <c r="F272" s="891"/>
    </row>
    <row r="273" spans="1:6" x14ac:dyDescent="0.25">
      <c r="A273" s="279"/>
      <c r="B273" s="375"/>
      <c r="C273" s="371"/>
      <c r="D273" s="374"/>
      <c r="E273" s="222"/>
      <c r="F273" s="891"/>
    </row>
    <row r="274" spans="1:6" x14ac:dyDescent="0.25">
      <c r="A274" s="279"/>
      <c r="B274" s="375"/>
      <c r="C274" s="371"/>
      <c r="D274" s="374"/>
      <c r="E274" s="222"/>
      <c r="F274" s="891"/>
    </row>
    <row r="275" spans="1:6" x14ac:dyDescent="0.25">
      <c r="A275" s="279"/>
      <c r="B275" s="375"/>
      <c r="C275" s="371"/>
      <c r="D275" s="374"/>
      <c r="E275" s="222"/>
      <c r="F275" s="891"/>
    </row>
    <row r="276" spans="1:6" x14ac:dyDescent="0.25">
      <c r="A276" s="279"/>
      <c r="B276" s="375"/>
      <c r="C276" s="371"/>
      <c r="D276" s="374"/>
      <c r="E276" s="222"/>
      <c r="F276" s="891"/>
    </row>
    <row r="277" spans="1:6" x14ac:dyDescent="0.25">
      <c r="A277" s="279"/>
      <c r="B277" s="375"/>
      <c r="C277" s="371"/>
      <c r="D277" s="374"/>
      <c r="E277" s="222"/>
      <c r="F277" s="891"/>
    </row>
    <row r="278" spans="1:6" x14ac:dyDescent="0.25">
      <c r="A278" s="279"/>
      <c r="B278" s="375"/>
      <c r="C278" s="371"/>
      <c r="D278" s="374"/>
      <c r="E278" s="222"/>
      <c r="F278" s="891"/>
    </row>
    <row r="279" spans="1:6" x14ac:dyDescent="0.25">
      <c r="A279" s="279"/>
      <c r="B279" s="375"/>
      <c r="C279" s="371"/>
      <c r="D279" s="374"/>
      <c r="E279" s="222"/>
      <c r="F279" s="891"/>
    </row>
    <row r="280" spans="1:6" x14ac:dyDescent="0.25">
      <c r="A280" s="279"/>
      <c r="B280" s="375"/>
      <c r="C280" s="371"/>
      <c r="D280" s="374"/>
      <c r="E280" s="222"/>
      <c r="F280" s="891"/>
    </row>
    <row r="281" spans="1:6" x14ac:dyDescent="0.25">
      <c r="A281" s="279"/>
      <c r="B281" s="375"/>
      <c r="C281" s="371"/>
      <c r="D281" s="374"/>
      <c r="E281" s="222"/>
      <c r="F281" s="891"/>
    </row>
    <row r="282" spans="1:6" x14ac:dyDescent="0.25">
      <c r="A282" s="279"/>
      <c r="B282" s="375"/>
      <c r="C282" s="371"/>
      <c r="D282" s="374"/>
      <c r="E282" s="222"/>
      <c r="F282" s="891"/>
    </row>
    <row r="283" spans="1:6" x14ac:dyDescent="0.25">
      <c r="A283" s="279"/>
      <c r="B283" s="375"/>
      <c r="C283" s="371"/>
      <c r="D283" s="374"/>
      <c r="E283" s="222"/>
      <c r="F283" s="891"/>
    </row>
    <row r="284" spans="1:6" x14ac:dyDescent="0.25">
      <c r="A284" s="279"/>
      <c r="B284" s="375"/>
      <c r="C284" s="371"/>
      <c r="D284" s="374"/>
      <c r="E284" s="222"/>
      <c r="F284" s="891"/>
    </row>
    <row r="285" spans="1:6" x14ac:dyDescent="0.25">
      <c r="A285" s="279"/>
      <c r="B285" s="375"/>
      <c r="C285" s="371"/>
      <c r="D285" s="374"/>
      <c r="E285" s="222"/>
      <c r="F285" s="891"/>
    </row>
    <row r="286" spans="1:6" x14ac:dyDescent="0.25">
      <c r="A286" s="279"/>
      <c r="B286" s="375"/>
      <c r="C286" s="371"/>
      <c r="D286" s="374"/>
      <c r="E286" s="222"/>
      <c r="F286" s="891"/>
    </row>
    <row r="287" spans="1:6" x14ac:dyDescent="0.25">
      <c r="A287" s="279"/>
      <c r="B287" s="375"/>
      <c r="C287" s="371"/>
      <c r="D287" s="374"/>
      <c r="E287" s="222"/>
      <c r="F287" s="891"/>
    </row>
    <row r="288" spans="1:6" x14ac:dyDescent="0.25">
      <c r="A288" s="279"/>
      <c r="B288" s="375"/>
      <c r="C288" s="371"/>
      <c r="D288" s="374"/>
      <c r="E288" s="222"/>
      <c r="F288" s="891"/>
    </row>
    <row r="289" spans="1:6" x14ac:dyDescent="0.25">
      <c r="A289" s="279"/>
      <c r="B289" s="375"/>
      <c r="C289" s="371"/>
      <c r="D289" s="374"/>
      <c r="E289" s="222"/>
      <c r="F289" s="891"/>
    </row>
    <row r="290" spans="1:6" x14ac:dyDescent="0.25">
      <c r="A290" s="279"/>
      <c r="B290" s="375"/>
      <c r="C290" s="371"/>
      <c r="D290" s="374"/>
      <c r="E290" s="222"/>
      <c r="F290" s="891"/>
    </row>
    <row r="291" spans="1:6" x14ac:dyDescent="0.25">
      <c r="A291" s="279"/>
      <c r="B291" s="375"/>
      <c r="C291" s="371"/>
      <c r="D291" s="374"/>
      <c r="E291" s="222"/>
      <c r="F291" s="891"/>
    </row>
    <row r="292" spans="1:6" x14ac:dyDescent="0.25">
      <c r="A292" s="279"/>
      <c r="B292" s="375"/>
      <c r="C292" s="371"/>
      <c r="D292" s="374"/>
      <c r="E292" s="222"/>
      <c r="F292" s="891"/>
    </row>
    <row r="293" spans="1:6" x14ac:dyDescent="0.25">
      <c r="A293" s="279"/>
      <c r="B293" s="375"/>
      <c r="C293" s="371"/>
      <c r="D293" s="374"/>
      <c r="E293" s="222"/>
      <c r="F293" s="891"/>
    </row>
    <row r="294" spans="1:6" x14ac:dyDescent="0.25">
      <c r="A294" s="279"/>
      <c r="B294" s="375"/>
      <c r="C294" s="371"/>
      <c r="D294" s="374"/>
      <c r="E294" s="222"/>
      <c r="F294" s="891"/>
    </row>
    <row r="295" spans="1:6" x14ac:dyDescent="0.25">
      <c r="A295" s="279"/>
      <c r="B295" s="375"/>
      <c r="C295" s="371"/>
      <c r="D295" s="374"/>
      <c r="E295" s="222"/>
      <c r="F295" s="891"/>
    </row>
    <row r="296" spans="1:6" x14ac:dyDescent="0.25">
      <c r="A296" s="377" t="s">
        <v>13</v>
      </c>
      <c r="B296" s="378" t="s">
        <v>335</v>
      </c>
      <c r="C296" s="379"/>
      <c r="D296" s="380"/>
      <c r="E296" s="225"/>
      <c r="F296" s="896">
        <f>F253</f>
        <v>6396300</v>
      </c>
    </row>
    <row r="297" spans="1:6" x14ac:dyDescent="0.25">
      <c r="A297" s="381"/>
      <c r="B297" s="382"/>
      <c r="C297" s="299"/>
      <c r="D297" s="383"/>
      <c r="E297" s="226"/>
      <c r="F297" s="897"/>
    </row>
  </sheetData>
  <sheetProtection algorithmName="SHA-512" hashValue="teirw2DUkxOORCRZdjmtxEEeNn1lGxuuMQio7wJ59jVFwb26c7wD/hx29F7OkbkixQtMvWbqePk/lbSj9GWhYg==" saltValue="BjRdewZZr2Pts5mNkxHQtw==" spinCount="100000" sheet="1" objects="1" scenarios="1"/>
  <mergeCells count="21">
    <mergeCell ref="H9:J9"/>
    <mergeCell ref="G15:J15"/>
    <mergeCell ref="G18:J18"/>
    <mergeCell ref="G26:J26"/>
    <mergeCell ref="G29:J29"/>
    <mergeCell ref="A175:A176"/>
    <mergeCell ref="B175:B176"/>
    <mergeCell ref="C175:C176"/>
    <mergeCell ref="D175:D176"/>
    <mergeCell ref="A67:A68"/>
    <mergeCell ref="B67:B68"/>
    <mergeCell ref="C67:C68"/>
    <mergeCell ref="D67:D68"/>
    <mergeCell ref="A2:A3"/>
    <mergeCell ref="B2:B3"/>
    <mergeCell ref="C2:C3"/>
    <mergeCell ref="D2:D3"/>
    <mergeCell ref="A116:A117"/>
    <mergeCell ref="B116:B117"/>
    <mergeCell ref="C116:C117"/>
    <mergeCell ref="D116:D117"/>
  </mergeCells>
  <pageMargins left="0.77291666666666703" right="0.45" top="0.90625" bottom="0.75" header="0.3" footer="0.3"/>
  <pageSetup scale="70" firstPageNumber="34"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1" manualBreakCount="1">
    <brk id="1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view="pageLayout" topLeftCell="A237" zoomScale="77" zoomScaleNormal="100" zoomScaleSheetLayoutView="96" zoomScalePageLayoutView="77" workbookViewId="0">
      <selection activeCell="E110" sqref="E72:E110"/>
    </sheetView>
  </sheetViews>
  <sheetFormatPr defaultRowHeight="15" x14ac:dyDescent="0.25"/>
  <cols>
    <col min="1" max="1" width="7.140625" style="384" customWidth="1"/>
    <col min="2" max="2" width="81" style="314" customWidth="1"/>
    <col min="3" max="3" width="5.5703125" style="498" bestFit="1" customWidth="1"/>
    <col min="4" max="4" width="7" style="499" bestFit="1" customWidth="1"/>
    <col min="5" max="5" width="11.140625" style="497" bestFit="1" customWidth="1"/>
    <col min="6" max="6" width="15.7109375" style="163" bestFit="1" customWidth="1"/>
    <col min="7" max="7" width="9.140625" style="166" customWidth="1"/>
    <col min="8" max="16384" width="9.140625" style="166"/>
  </cols>
  <sheetData>
    <row r="1" spans="1:6" x14ac:dyDescent="0.25">
      <c r="A1" s="227" t="s">
        <v>300</v>
      </c>
      <c r="B1" s="228"/>
      <c r="E1" s="460"/>
      <c r="F1" s="582"/>
    </row>
    <row r="2" spans="1:6" x14ac:dyDescent="0.25">
      <c r="A2" s="1015" t="s">
        <v>0</v>
      </c>
      <c r="B2" s="1017" t="s">
        <v>1</v>
      </c>
      <c r="C2" s="1019" t="s">
        <v>4</v>
      </c>
      <c r="D2" s="1036" t="s">
        <v>5</v>
      </c>
      <c r="E2" s="167" t="s">
        <v>2</v>
      </c>
      <c r="F2" s="157" t="s">
        <v>6</v>
      </c>
    </row>
    <row r="3" spans="1:6" x14ac:dyDescent="0.25">
      <c r="A3" s="1016"/>
      <c r="B3" s="1018"/>
      <c r="C3" s="1020"/>
      <c r="D3" s="1037"/>
      <c r="E3" s="168" t="s">
        <v>3</v>
      </c>
      <c r="F3" s="158" t="s">
        <v>3</v>
      </c>
    </row>
    <row r="4" spans="1:6" x14ac:dyDescent="0.25">
      <c r="A4" s="231"/>
      <c r="B4" s="232"/>
      <c r="C4" s="500"/>
      <c r="D4" s="501"/>
      <c r="E4" s="461"/>
      <c r="F4" s="583"/>
    </row>
    <row r="5" spans="1:6" x14ac:dyDescent="0.25">
      <c r="A5" s="235" t="s">
        <v>7</v>
      </c>
      <c r="B5" s="236" t="s">
        <v>473</v>
      </c>
      <c r="C5" s="237"/>
      <c r="D5" s="238"/>
      <c r="E5" s="171"/>
      <c r="F5" s="829"/>
    </row>
    <row r="6" spans="1:6" x14ac:dyDescent="0.25">
      <c r="A6" s="235"/>
      <c r="B6" s="236"/>
      <c r="C6" s="237"/>
      <c r="D6" s="238"/>
      <c r="E6" s="171"/>
      <c r="F6" s="829"/>
    </row>
    <row r="7" spans="1:6" x14ac:dyDescent="0.25">
      <c r="A7" s="241"/>
      <c r="B7" s="242"/>
      <c r="C7" s="245"/>
      <c r="D7" s="258"/>
      <c r="E7" s="178"/>
      <c r="F7" s="392"/>
    </row>
    <row r="8" spans="1:6" ht="30" x14ac:dyDescent="0.25">
      <c r="A8" s="241" t="s">
        <v>8</v>
      </c>
      <c r="B8" s="242" t="s">
        <v>474</v>
      </c>
      <c r="C8" s="245"/>
      <c r="D8" s="258"/>
      <c r="E8" s="178"/>
      <c r="F8" s="392">
        <v>295600</v>
      </c>
    </row>
    <row r="9" spans="1:6" x14ac:dyDescent="0.25">
      <c r="A9" s="253"/>
      <c r="B9" s="252"/>
      <c r="C9" s="245"/>
      <c r="D9" s="245"/>
      <c r="E9" s="178"/>
      <c r="F9" s="392"/>
    </row>
    <row r="10" spans="1:6" x14ac:dyDescent="0.25">
      <c r="A10" s="243"/>
      <c r="B10" s="242"/>
      <c r="C10" s="245"/>
      <c r="D10" s="245"/>
      <c r="E10" s="178"/>
      <c r="F10" s="392"/>
    </row>
    <row r="11" spans="1:6" x14ac:dyDescent="0.25">
      <c r="A11" s="243"/>
      <c r="B11" s="246"/>
      <c r="C11" s="245"/>
      <c r="D11" s="245"/>
      <c r="E11" s="178"/>
      <c r="F11" s="392"/>
    </row>
    <row r="12" spans="1:6" x14ac:dyDescent="0.25">
      <c r="A12" s="247"/>
      <c r="B12" s="242"/>
      <c r="C12" s="245"/>
      <c r="D12" s="245"/>
      <c r="E12" s="178"/>
      <c r="F12" s="392"/>
    </row>
    <row r="13" spans="1:6" x14ac:dyDescent="0.25">
      <c r="A13" s="243"/>
      <c r="B13" s="248"/>
      <c r="C13" s="245"/>
      <c r="D13" s="245"/>
      <c r="E13" s="178"/>
      <c r="F13" s="392"/>
    </row>
    <row r="14" spans="1:6" x14ac:dyDescent="0.25">
      <c r="A14" s="243"/>
      <c r="B14" s="249"/>
      <c r="C14" s="250"/>
      <c r="D14" s="250"/>
      <c r="E14" s="171"/>
      <c r="F14" s="392"/>
    </row>
    <row r="15" spans="1:6" x14ac:dyDescent="0.25">
      <c r="A15" s="241"/>
      <c r="B15" s="242"/>
      <c r="C15" s="245"/>
      <c r="D15" s="245"/>
      <c r="E15" s="178"/>
      <c r="F15" s="392"/>
    </row>
    <row r="16" spans="1:6" x14ac:dyDescent="0.25">
      <c r="A16" s="243"/>
      <c r="B16" s="248"/>
      <c r="C16" s="245"/>
      <c r="D16" s="245"/>
      <c r="E16" s="178"/>
      <c r="F16" s="392"/>
    </row>
    <row r="17" spans="1:6" x14ac:dyDescent="0.25">
      <c r="A17" s="241"/>
      <c r="B17" s="251"/>
      <c r="C17" s="245"/>
      <c r="D17" s="245"/>
      <c r="E17" s="178"/>
      <c r="F17" s="392"/>
    </row>
    <row r="18" spans="1:6" x14ac:dyDescent="0.25">
      <c r="A18" s="241"/>
      <c r="B18" s="252"/>
      <c r="C18" s="245"/>
      <c r="D18" s="245"/>
      <c r="E18" s="178"/>
      <c r="F18" s="392"/>
    </row>
    <row r="19" spans="1:6" x14ac:dyDescent="0.25">
      <c r="A19" s="241"/>
      <c r="B19" s="252"/>
      <c r="C19" s="245"/>
      <c r="D19" s="245"/>
      <c r="E19" s="178"/>
      <c r="F19" s="392"/>
    </row>
    <row r="20" spans="1:6" x14ac:dyDescent="0.25">
      <c r="A20" s="241"/>
      <c r="B20" s="252"/>
      <c r="C20" s="245"/>
      <c r="D20" s="245"/>
      <c r="E20" s="178"/>
      <c r="F20" s="392"/>
    </row>
    <row r="21" spans="1:6" x14ac:dyDescent="0.25">
      <c r="A21" s="241"/>
      <c r="B21" s="252"/>
      <c r="C21" s="245"/>
      <c r="D21" s="245"/>
      <c r="E21" s="178"/>
      <c r="F21" s="392"/>
    </row>
    <row r="22" spans="1:6" x14ac:dyDescent="0.25">
      <c r="A22" s="253"/>
      <c r="B22" s="236"/>
      <c r="C22" s="237"/>
      <c r="D22" s="238"/>
      <c r="E22" s="171"/>
      <c r="F22" s="392"/>
    </row>
    <row r="23" spans="1:6" x14ac:dyDescent="0.25">
      <c r="A23" s="241"/>
      <c r="B23" s="242"/>
      <c r="C23" s="245"/>
      <c r="D23" s="245"/>
      <c r="E23" s="178"/>
      <c r="F23" s="392"/>
    </row>
    <row r="24" spans="1:6" x14ac:dyDescent="0.25">
      <c r="A24" s="241"/>
      <c r="B24" s="242"/>
      <c r="C24" s="245"/>
      <c r="D24" s="245"/>
      <c r="E24" s="178"/>
      <c r="F24" s="392"/>
    </row>
    <row r="25" spans="1:6" x14ac:dyDescent="0.25">
      <c r="A25" s="243"/>
      <c r="B25" s="236"/>
      <c r="C25" s="259"/>
      <c r="D25" s="260"/>
      <c r="E25" s="196"/>
      <c r="F25" s="392"/>
    </row>
    <row r="26" spans="1:6" x14ac:dyDescent="0.25">
      <c r="A26" s="243"/>
      <c r="B26" s="261"/>
      <c r="C26" s="245"/>
      <c r="D26" s="245"/>
      <c r="E26" s="178"/>
      <c r="F26" s="392"/>
    </row>
    <row r="27" spans="1:6" x14ac:dyDescent="0.25">
      <c r="A27" s="241"/>
      <c r="B27" s="242"/>
      <c r="C27" s="266"/>
      <c r="D27" s="245"/>
      <c r="E27" s="178"/>
      <c r="F27" s="392"/>
    </row>
    <row r="28" spans="1:6" x14ac:dyDescent="0.25">
      <c r="A28" s="243"/>
      <c r="B28" s="506"/>
      <c r="C28" s="266"/>
      <c r="D28" s="245"/>
      <c r="E28" s="178"/>
      <c r="F28" s="392"/>
    </row>
    <row r="29" spans="1:6" x14ac:dyDescent="0.25">
      <c r="A29" s="243"/>
      <c r="B29" s="264"/>
      <c r="C29" s="245"/>
      <c r="D29" s="258"/>
      <c r="E29" s="623"/>
      <c r="F29" s="392"/>
    </row>
    <row r="30" spans="1:6" x14ac:dyDescent="0.25">
      <c r="A30" s="243"/>
      <c r="B30" s="264"/>
      <c r="C30" s="266"/>
      <c r="D30" s="258"/>
      <c r="E30" s="623"/>
      <c r="F30" s="392"/>
    </row>
    <row r="31" spans="1:6" x14ac:dyDescent="0.25">
      <c r="A31" s="254"/>
      <c r="B31" s="255"/>
      <c r="C31" s="256"/>
      <c r="D31" s="256"/>
      <c r="E31" s="184"/>
      <c r="F31" s="391"/>
    </row>
    <row r="32" spans="1:6" x14ac:dyDescent="0.25">
      <c r="A32" s="254"/>
      <c r="B32" s="257"/>
      <c r="C32" s="256"/>
      <c r="D32" s="256"/>
      <c r="E32" s="184"/>
      <c r="F32" s="884"/>
    </row>
    <row r="33" spans="1:6" x14ac:dyDescent="0.25">
      <c r="A33" s="243"/>
      <c r="B33" s="242"/>
      <c r="C33" s="245"/>
      <c r="D33" s="258"/>
      <c r="E33" s="180"/>
      <c r="F33" s="392"/>
    </row>
    <row r="34" spans="1:6" x14ac:dyDescent="0.25">
      <c r="A34" s="243"/>
      <c r="B34" s="236"/>
      <c r="C34" s="259"/>
      <c r="D34" s="260"/>
      <c r="E34" s="196"/>
      <c r="F34" s="392"/>
    </row>
    <row r="35" spans="1:6" x14ac:dyDescent="0.25">
      <c r="A35" s="243"/>
      <c r="B35" s="261"/>
      <c r="C35" s="245"/>
      <c r="D35" s="245"/>
      <c r="E35" s="178"/>
      <c r="F35" s="392"/>
    </row>
    <row r="36" spans="1:6" x14ac:dyDescent="0.25">
      <c r="A36" s="243"/>
      <c r="B36" s="507"/>
      <c r="C36" s="245"/>
      <c r="D36" s="245"/>
      <c r="E36" s="178"/>
      <c r="F36" s="392"/>
    </row>
    <row r="37" spans="1:6" x14ac:dyDescent="0.25">
      <c r="A37" s="243"/>
      <c r="B37" s="874"/>
      <c r="C37" s="245"/>
      <c r="D37" s="258"/>
      <c r="E37" s="178"/>
      <c r="F37" s="392"/>
    </row>
    <row r="38" spans="1:6" x14ac:dyDescent="0.25">
      <c r="A38" s="243"/>
      <c r="B38" s="242"/>
      <c r="C38" s="243"/>
      <c r="D38" s="243"/>
      <c r="E38" s="176"/>
      <c r="F38" s="159"/>
    </row>
    <row r="39" spans="1:6" x14ac:dyDescent="0.25">
      <c r="A39" s="243"/>
      <c r="B39" s="264"/>
      <c r="C39" s="243"/>
      <c r="D39" s="244"/>
      <c r="E39" s="462"/>
      <c r="F39" s="159"/>
    </row>
    <row r="40" spans="1:6" x14ac:dyDescent="0.25">
      <c r="A40" s="243"/>
      <c r="B40" s="246"/>
      <c r="C40" s="243"/>
      <c r="D40" s="244"/>
      <c r="E40" s="462"/>
      <c r="F40" s="159"/>
    </row>
    <row r="41" spans="1:6" x14ac:dyDescent="0.25">
      <c r="A41" s="243"/>
      <c r="B41" s="246"/>
      <c r="C41" s="243"/>
      <c r="D41" s="244"/>
      <c r="E41" s="462"/>
      <c r="F41" s="159"/>
    </row>
    <row r="42" spans="1:6" x14ac:dyDescent="0.25">
      <c r="A42" s="243"/>
      <c r="B42" s="246"/>
      <c r="C42" s="243"/>
      <c r="D42" s="244"/>
      <c r="E42" s="462"/>
      <c r="F42" s="159"/>
    </row>
    <row r="43" spans="1:6" x14ac:dyDescent="0.25">
      <c r="A43" s="243"/>
      <c r="B43" s="246"/>
      <c r="C43" s="243"/>
      <c r="D43" s="244"/>
      <c r="E43" s="462"/>
      <c r="F43" s="159"/>
    </row>
    <row r="44" spans="1:6" x14ac:dyDescent="0.25">
      <c r="A44" s="243"/>
      <c r="B44" s="246"/>
      <c r="C44" s="243"/>
      <c r="D44" s="244"/>
      <c r="E44" s="462"/>
      <c r="F44" s="159"/>
    </row>
    <row r="45" spans="1:6" x14ac:dyDescent="0.25">
      <c r="A45" s="243"/>
      <c r="B45" s="246"/>
      <c r="C45" s="243"/>
      <c r="D45" s="244"/>
      <c r="E45" s="462"/>
      <c r="F45" s="159"/>
    </row>
    <row r="46" spans="1:6" x14ac:dyDescent="0.25">
      <c r="A46" s="243"/>
      <c r="B46" s="246"/>
      <c r="C46" s="243"/>
      <c r="D46" s="244"/>
      <c r="E46" s="462"/>
      <c r="F46" s="159"/>
    </row>
    <row r="47" spans="1:6" x14ac:dyDescent="0.25">
      <c r="A47" s="243"/>
      <c r="B47" s="246"/>
      <c r="C47" s="243"/>
      <c r="D47" s="244"/>
      <c r="E47" s="462"/>
      <c r="F47" s="159"/>
    </row>
    <row r="48" spans="1:6" x14ac:dyDescent="0.25">
      <c r="A48" s="243"/>
      <c r="B48" s="246"/>
      <c r="C48" s="243"/>
      <c r="D48" s="244"/>
      <c r="E48" s="462"/>
      <c r="F48" s="159"/>
    </row>
    <row r="49" spans="1:6" x14ac:dyDescent="0.25">
      <c r="A49" s="243"/>
      <c r="B49" s="246"/>
      <c r="C49" s="243"/>
      <c r="D49" s="244"/>
      <c r="E49" s="462"/>
      <c r="F49" s="159"/>
    </row>
    <row r="50" spans="1:6" x14ac:dyDescent="0.25">
      <c r="A50" s="243"/>
      <c r="B50" s="246"/>
      <c r="C50" s="243"/>
      <c r="D50" s="244"/>
      <c r="E50" s="462"/>
      <c r="F50" s="159"/>
    </row>
    <row r="51" spans="1:6" x14ac:dyDescent="0.25">
      <c r="A51" s="243"/>
      <c r="B51" s="246"/>
      <c r="C51" s="243"/>
      <c r="D51" s="244"/>
      <c r="E51" s="462"/>
      <c r="F51" s="159"/>
    </row>
    <row r="52" spans="1:6" x14ac:dyDescent="0.25">
      <c r="A52" s="243"/>
      <c r="B52" s="246"/>
      <c r="C52" s="243"/>
      <c r="D52" s="244"/>
      <c r="E52" s="462"/>
      <c r="F52" s="159"/>
    </row>
    <row r="53" spans="1:6" x14ac:dyDescent="0.25">
      <c r="A53" s="243"/>
      <c r="B53" s="242"/>
      <c r="C53" s="243"/>
      <c r="D53" s="244"/>
      <c r="E53" s="176"/>
      <c r="F53" s="159"/>
    </row>
    <row r="54" spans="1:6" x14ac:dyDescent="0.25">
      <c r="A54" s="243"/>
      <c r="B54" s="242"/>
      <c r="C54" s="243"/>
      <c r="D54" s="244"/>
      <c r="E54" s="462"/>
      <c r="F54" s="159"/>
    </row>
    <row r="55" spans="1:6" x14ac:dyDescent="0.25">
      <c r="A55" s="243"/>
      <c r="B55" s="242"/>
      <c r="C55" s="243"/>
      <c r="D55" s="244"/>
      <c r="E55" s="462"/>
      <c r="F55" s="159"/>
    </row>
    <row r="56" spans="1:6" x14ac:dyDescent="0.25">
      <c r="A56" s="243"/>
      <c r="B56" s="242"/>
      <c r="C56" s="243"/>
      <c r="D56" s="244"/>
      <c r="E56" s="462"/>
      <c r="F56" s="159"/>
    </row>
    <row r="57" spans="1:6" x14ac:dyDescent="0.25">
      <c r="A57" s="243"/>
      <c r="B57" s="242"/>
      <c r="C57" s="243"/>
      <c r="D57" s="244"/>
      <c r="E57" s="462"/>
      <c r="F57" s="159"/>
    </row>
    <row r="58" spans="1:6" x14ac:dyDescent="0.25">
      <c r="A58" s="243"/>
      <c r="B58" s="242"/>
      <c r="C58" s="243"/>
      <c r="D58" s="244"/>
      <c r="E58" s="176"/>
      <c r="F58" s="159"/>
    </row>
    <row r="59" spans="1:6" x14ac:dyDescent="0.25">
      <c r="A59" s="243"/>
      <c r="B59" s="242"/>
      <c r="C59" s="505"/>
      <c r="D59" s="244"/>
      <c r="E59" s="176"/>
      <c r="F59" s="159"/>
    </row>
    <row r="60" spans="1:6" x14ac:dyDescent="0.25">
      <c r="A60" s="243"/>
      <c r="B60" s="506"/>
      <c r="C60" s="245"/>
      <c r="D60" s="258"/>
      <c r="E60" s="176"/>
      <c r="F60" s="159"/>
    </row>
    <row r="61" spans="1:6" x14ac:dyDescent="0.25">
      <c r="A61" s="243"/>
      <c r="B61" s="242"/>
      <c r="C61" s="245"/>
      <c r="D61" s="258"/>
      <c r="E61" s="176"/>
      <c r="F61" s="159"/>
    </row>
    <row r="62" spans="1:6" x14ac:dyDescent="0.25">
      <c r="A62" s="243"/>
      <c r="B62" s="252"/>
      <c r="C62" s="505"/>
      <c r="D62" s="243"/>
      <c r="E62" s="176"/>
      <c r="F62" s="159"/>
    </row>
    <row r="63" spans="1:6" x14ac:dyDescent="0.25">
      <c r="A63" s="231"/>
      <c r="B63" s="312" t="s">
        <v>22</v>
      </c>
      <c r="C63" s="509"/>
      <c r="D63" s="509"/>
      <c r="E63" s="463"/>
      <c r="F63" s="903">
        <f>F8</f>
        <v>295600</v>
      </c>
    </row>
    <row r="64" spans="1:6" x14ac:dyDescent="0.25">
      <c r="A64" s="269"/>
      <c r="B64" s="270"/>
      <c r="C64" s="510"/>
      <c r="D64" s="510"/>
      <c r="E64" s="464"/>
      <c r="F64" s="585"/>
    </row>
    <row r="65" spans="1:6" x14ac:dyDescent="0.25">
      <c r="A65" s="227" t="s">
        <v>301</v>
      </c>
      <c r="B65" s="228"/>
      <c r="E65" s="460"/>
      <c r="F65" s="582"/>
    </row>
    <row r="66" spans="1:6" x14ac:dyDescent="0.25">
      <c r="A66" s="1015" t="s">
        <v>0</v>
      </c>
      <c r="B66" s="1017" t="s">
        <v>1</v>
      </c>
      <c r="C66" s="1019" t="s">
        <v>4</v>
      </c>
      <c r="D66" s="1036" t="s">
        <v>5</v>
      </c>
      <c r="E66" s="167" t="s">
        <v>2</v>
      </c>
      <c r="F66" s="157" t="s">
        <v>6</v>
      </c>
    </row>
    <row r="67" spans="1:6" x14ac:dyDescent="0.25">
      <c r="A67" s="1016"/>
      <c r="B67" s="1018"/>
      <c r="C67" s="1020"/>
      <c r="D67" s="1037"/>
      <c r="E67" s="168" t="s">
        <v>3</v>
      </c>
      <c r="F67" s="158" t="s">
        <v>3</v>
      </c>
    </row>
    <row r="68" spans="1:6" x14ac:dyDescent="0.25">
      <c r="A68" s="231"/>
      <c r="B68" s="232"/>
      <c r="C68" s="500"/>
      <c r="D68" s="501"/>
      <c r="E68" s="461"/>
      <c r="F68" s="583"/>
    </row>
    <row r="69" spans="1:6" x14ac:dyDescent="0.25">
      <c r="A69" s="235" t="s">
        <v>7</v>
      </c>
      <c r="B69" s="236" t="s">
        <v>375</v>
      </c>
      <c r="C69" s="239"/>
      <c r="D69" s="240"/>
      <c r="E69" s="173"/>
      <c r="F69" s="388"/>
    </row>
    <row r="70" spans="1:6" ht="60" x14ac:dyDescent="0.25">
      <c r="A70" s="241"/>
      <c r="B70" s="242" t="s">
        <v>227</v>
      </c>
      <c r="C70" s="243"/>
      <c r="D70" s="244"/>
      <c r="E70" s="176"/>
      <c r="F70" s="389"/>
    </row>
    <row r="71" spans="1:6" ht="11.25" customHeight="1" x14ac:dyDescent="0.25">
      <c r="A71" s="241"/>
      <c r="B71" s="242"/>
      <c r="C71" s="243"/>
      <c r="D71" s="244"/>
      <c r="E71" s="176"/>
      <c r="F71" s="389"/>
    </row>
    <row r="72" spans="1:6" x14ac:dyDescent="0.25">
      <c r="A72" s="253"/>
      <c r="B72" s="236" t="s">
        <v>302</v>
      </c>
      <c r="C72" s="239"/>
      <c r="D72" s="240"/>
      <c r="E72" s="173"/>
      <c r="F72" s="388"/>
    </row>
    <row r="73" spans="1:6" ht="75" x14ac:dyDescent="0.25">
      <c r="A73" s="253" t="s">
        <v>8</v>
      </c>
      <c r="B73" s="252" t="s">
        <v>462</v>
      </c>
      <c r="C73" s="243">
        <v>5</v>
      </c>
      <c r="D73" s="243" t="s">
        <v>9</v>
      </c>
      <c r="E73" s="176"/>
      <c r="F73" s="159">
        <f>C73*E73</f>
        <v>0</v>
      </c>
    </row>
    <row r="74" spans="1:6" ht="9" customHeight="1" x14ac:dyDescent="0.25">
      <c r="A74" s="243"/>
      <c r="B74" s="242"/>
      <c r="C74" s="243"/>
      <c r="D74" s="243"/>
      <c r="E74" s="176"/>
      <c r="F74" s="159"/>
    </row>
    <row r="75" spans="1:6" x14ac:dyDescent="0.25">
      <c r="A75" s="243"/>
      <c r="B75" s="246" t="s">
        <v>10</v>
      </c>
      <c r="C75" s="243"/>
      <c r="D75" s="243"/>
      <c r="E75" s="176"/>
      <c r="F75" s="159"/>
    </row>
    <row r="76" spans="1:6" ht="30" x14ac:dyDescent="0.25">
      <c r="A76" s="247" t="s">
        <v>11</v>
      </c>
      <c r="B76" s="242" t="s">
        <v>463</v>
      </c>
      <c r="C76" s="243">
        <v>5</v>
      </c>
      <c r="D76" s="243" t="s">
        <v>9</v>
      </c>
      <c r="E76" s="176"/>
      <c r="F76" s="159">
        <f>C76*E76</f>
        <v>0</v>
      </c>
    </row>
    <row r="77" spans="1:6" ht="9" customHeight="1" x14ac:dyDescent="0.25">
      <c r="A77" s="243"/>
      <c r="B77" s="248"/>
      <c r="C77" s="243"/>
      <c r="D77" s="243"/>
      <c r="E77" s="176"/>
      <c r="F77" s="159"/>
    </row>
    <row r="78" spans="1:6" x14ac:dyDescent="0.25">
      <c r="A78" s="243"/>
      <c r="B78" s="249" t="s">
        <v>12</v>
      </c>
      <c r="C78" s="502"/>
      <c r="D78" s="502"/>
      <c r="E78" s="173"/>
      <c r="F78" s="159"/>
    </row>
    <row r="79" spans="1:6" x14ac:dyDescent="0.25">
      <c r="A79" s="241" t="s">
        <v>13</v>
      </c>
      <c r="B79" s="242" t="s">
        <v>250</v>
      </c>
      <c r="C79" s="243">
        <v>5</v>
      </c>
      <c r="D79" s="243" t="s">
        <v>9</v>
      </c>
      <c r="E79" s="176"/>
      <c r="F79" s="159">
        <f>C79*E79</f>
        <v>0</v>
      </c>
    </row>
    <row r="80" spans="1:6" ht="10.5" customHeight="1" x14ac:dyDescent="0.25">
      <c r="A80" s="243"/>
      <c r="B80" s="248"/>
      <c r="C80" s="243"/>
      <c r="D80" s="243"/>
      <c r="E80" s="176"/>
      <c r="F80" s="159"/>
    </row>
    <row r="81" spans="1:6" x14ac:dyDescent="0.25">
      <c r="A81" s="241"/>
      <c r="B81" s="251" t="s">
        <v>14</v>
      </c>
      <c r="C81" s="243"/>
      <c r="D81" s="243"/>
      <c r="E81" s="176"/>
      <c r="F81" s="159"/>
    </row>
    <row r="82" spans="1:6" ht="60" x14ac:dyDescent="0.25">
      <c r="A82" s="241" t="s">
        <v>15</v>
      </c>
      <c r="B82" s="252" t="s">
        <v>251</v>
      </c>
      <c r="C82" s="245">
        <v>4</v>
      </c>
      <c r="D82" s="245" t="s">
        <v>9</v>
      </c>
      <c r="E82" s="176"/>
      <c r="F82" s="159">
        <f>C82*E82</f>
        <v>0</v>
      </c>
    </row>
    <row r="83" spans="1:6" ht="9" customHeight="1" x14ac:dyDescent="0.25">
      <c r="A83" s="241"/>
      <c r="B83" s="252"/>
      <c r="C83" s="243"/>
      <c r="D83" s="243"/>
      <c r="E83" s="176"/>
      <c r="F83" s="159"/>
    </row>
    <row r="84" spans="1:6" ht="60" x14ac:dyDescent="0.25">
      <c r="A84" s="241" t="s">
        <v>17</v>
      </c>
      <c r="B84" s="252" t="s">
        <v>467</v>
      </c>
      <c r="C84" s="245">
        <v>3</v>
      </c>
      <c r="D84" s="245" t="s">
        <v>9</v>
      </c>
      <c r="E84" s="176"/>
      <c r="F84" s="159">
        <f>C84*E84</f>
        <v>0</v>
      </c>
    </row>
    <row r="85" spans="1:6" ht="9" customHeight="1" x14ac:dyDescent="0.25">
      <c r="A85" s="241"/>
      <c r="B85" s="252"/>
      <c r="C85" s="243"/>
      <c r="D85" s="243"/>
      <c r="E85" s="176"/>
      <c r="F85" s="159"/>
    </row>
    <row r="86" spans="1:6" x14ac:dyDescent="0.25">
      <c r="A86" s="253" t="s">
        <v>18</v>
      </c>
      <c r="B86" s="236" t="s">
        <v>16</v>
      </c>
      <c r="C86" s="239"/>
      <c r="D86" s="240"/>
      <c r="E86" s="173"/>
      <c r="F86" s="159"/>
    </row>
    <row r="87" spans="1:6" ht="30" x14ac:dyDescent="0.25">
      <c r="A87" s="241"/>
      <c r="B87" s="242" t="s">
        <v>100</v>
      </c>
      <c r="C87" s="243">
        <v>7</v>
      </c>
      <c r="D87" s="243" t="s">
        <v>9</v>
      </c>
      <c r="E87" s="176"/>
      <c r="F87" s="159">
        <f>C87*E87</f>
        <v>0</v>
      </c>
    </row>
    <row r="88" spans="1:6" ht="9" customHeight="1" x14ac:dyDescent="0.25">
      <c r="A88" s="241"/>
      <c r="B88" s="242"/>
      <c r="C88" s="243"/>
      <c r="D88" s="243"/>
      <c r="E88" s="176"/>
      <c r="F88" s="159"/>
    </row>
    <row r="89" spans="1:6" x14ac:dyDescent="0.25">
      <c r="A89" s="243" t="s">
        <v>19</v>
      </c>
      <c r="B89" s="236" t="s">
        <v>97</v>
      </c>
      <c r="C89" s="503"/>
      <c r="D89" s="504"/>
      <c r="E89" s="465"/>
      <c r="F89" s="159"/>
    </row>
    <row r="90" spans="1:6" x14ac:dyDescent="0.25">
      <c r="A90" s="243"/>
      <c r="B90" s="261" t="s">
        <v>105</v>
      </c>
      <c r="C90" s="243">
        <v>7</v>
      </c>
      <c r="D90" s="243" t="s">
        <v>9</v>
      </c>
      <c r="E90" s="176"/>
      <c r="F90" s="159">
        <f>C90*E90</f>
        <v>0</v>
      </c>
    </row>
    <row r="91" spans="1:6" ht="9" customHeight="1" x14ac:dyDescent="0.25">
      <c r="A91" s="241"/>
      <c r="B91" s="242"/>
      <c r="C91" s="505"/>
      <c r="D91" s="243"/>
      <c r="E91" s="176"/>
      <c r="F91" s="159"/>
    </row>
    <row r="92" spans="1:6" x14ac:dyDescent="0.25">
      <c r="A92" s="243" t="s">
        <v>20</v>
      </c>
      <c r="B92" s="506" t="s">
        <v>95</v>
      </c>
      <c r="C92" s="505"/>
      <c r="D92" s="243"/>
      <c r="E92" s="176"/>
      <c r="F92" s="159"/>
    </row>
    <row r="93" spans="1:6" ht="60" x14ac:dyDescent="0.25">
      <c r="A93" s="243"/>
      <c r="B93" s="264" t="s">
        <v>106</v>
      </c>
      <c r="C93" s="243">
        <v>1</v>
      </c>
      <c r="D93" s="244" t="s">
        <v>81</v>
      </c>
      <c r="E93" s="176"/>
      <c r="F93" s="159">
        <f>C93*E93</f>
        <v>0</v>
      </c>
    </row>
    <row r="94" spans="1:6" ht="9" customHeight="1" x14ac:dyDescent="0.25">
      <c r="A94" s="243"/>
      <c r="B94" s="264"/>
      <c r="C94" s="505"/>
      <c r="D94" s="243"/>
      <c r="E94" s="176"/>
      <c r="F94" s="159"/>
    </row>
    <row r="95" spans="1:6" x14ac:dyDescent="0.25">
      <c r="A95" s="254" t="s">
        <v>7</v>
      </c>
      <c r="B95" s="255" t="s">
        <v>113</v>
      </c>
      <c r="C95" s="256"/>
      <c r="D95" s="256"/>
      <c r="E95" s="184"/>
      <c r="F95" s="391"/>
    </row>
    <row r="96" spans="1:6" ht="30" x14ac:dyDescent="0.25">
      <c r="A96" s="254"/>
      <c r="B96" s="257" t="s">
        <v>114</v>
      </c>
      <c r="C96" s="256">
        <v>5</v>
      </c>
      <c r="D96" s="256" t="s">
        <v>112</v>
      </c>
      <c r="E96" s="176"/>
      <c r="F96" s="159">
        <f>C96*E96</f>
        <v>0</v>
      </c>
    </row>
    <row r="97" spans="1:6" ht="6.75" customHeight="1" x14ac:dyDescent="0.25">
      <c r="A97" s="243"/>
      <c r="B97" s="242"/>
      <c r="C97" s="243"/>
      <c r="D97" s="244"/>
      <c r="E97" s="462"/>
      <c r="F97" s="159"/>
    </row>
    <row r="98" spans="1:6" x14ac:dyDescent="0.25">
      <c r="A98" s="243" t="s">
        <v>21</v>
      </c>
      <c r="B98" s="236" t="s">
        <v>97</v>
      </c>
      <c r="C98" s="503"/>
      <c r="D98" s="504"/>
      <c r="E98" s="465"/>
      <c r="F98" s="159"/>
    </row>
    <row r="99" spans="1:6" x14ac:dyDescent="0.25">
      <c r="A99" s="243"/>
      <c r="B99" s="261" t="s">
        <v>105</v>
      </c>
      <c r="C99" s="243">
        <v>5</v>
      </c>
      <c r="D99" s="243" t="s">
        <v>9</v>
      </c>
      <c r="E99" s="176"/>
      <c r="F99" s="159">
        <f>C99*E99</f>
        <v>0</v>
      </c>
    </row>
    <row r="100" spans="1:6" ht="9" customHeight="1" x14ac:dyDescent="0.25">
      <c r="A100" s="243"/>
      <c r="B100" s="507"/>
      <c r="C100" s="243"/>
      <c r="D100" s="243"/>
      <c r="E100" s="176"/>
      <c r="F100" s="159"/>
    </row>
    <row r="101" spans="1:6" x14ac:dyDescent="0.25">
      <c r="A101" s="243" t="s">
        <v>84</v>
      </c>
      <c r="B101" s="874" t="s">
        <v>101</v>
      </c>
      <c r="C101" s="243"/>
      <c r="D101" s="244"/>
      <c r="E101" s="176"/>
      <c r="F101" s="159"/>
    </row>
    <row r="102" spans="1:6" ht="30" x14ac:dyDescent="0.25">
      <c r="A102" s="243"/>
      <c r="B102" s="263" t="s">
        <v>254</v>
      </c>
      <c r="C102" s="243">
        <v>5</v>
      </c>
      <c r="D102" s="243" t="s">
        <v>9</v>
      </c>
      <c r="E102" s="176"/>
      <c r="F102" s="159">
        <f>C102*E102</f>
        <v>0</v>
      </c>
    </row>
    <row r="103" spans="1:6" ht="5.25" customHeight="1" x14ac:dyDescent="0.25">
      <c r="A103" s="243"/>
      <c r="B103" s="875"/>
      <c r="C103" s="243"/>
      <c r="D103" s="244"/>
      <c r="E103" s="462"/>
      <c r="F103" s="159"/>
    </row>
    <row r="104" spans="1:6" x14ac:dyDescent="0.25">
      <c r="A104" s="243" t="s">
        <v>96</v>
      </c>
      <c r="B104" s="506" t="s">
        <v>98</v>
      </c>
      <c r="C104" s="243"/>
      <c r="D104" s="244"/>
      <c r="E104" s="462"/>
      <c r="F104" s="159"/>
    </row>
    <row r="105" spans="1:6" ht="30" x14ac:dyDescent="0.25">
      <c r="A105" s="243" t="s">
        <v>77</v>
      </c>
      <c r="B105" s="252" t="s">
        <v>107</v>
      </c>
      <c r="C105" s="243">
        <v>1</v>
      </c>
      <c r="D105" s="244" t="s">
        <v>81</v>
      </c>
      <c r="E105" s="176"/>
      <c r="F105" s="159">
        <f>C105*E105</f>
        <v>0</v>
      </c>
    </row>
    <row r="106" spans="1:6" ht="9" customHeight="1" x14ac:dyDescent="0.25">
      <c r="A106" s="243"/>
      <c r="B106" s="252"/>
      <c r="C106" s="243"/>
      <c r="D106" s="244"/>
      <c r="E106" s="462"/>
      <c r="F106" s="159"/>
    </row>
    <row r="107" spans="1:6" ht="30" x14ac:dyDescent="0.25">
      <c r="A107" s="243" t="s">
        <v>78</v>
      </c>
      <c r="B107" s="252" t="s">
        <v>99</v>
      </c>
      <c r="C107" s="243">
        <v>1</v>
      </c>
      <c r="D107" s="244" t="s">
        <v>81</v>
      </c>
      <c r="E107" s="176"/>
      <c r="F107" s="159">
        <f>C107*E107</f>
        <v>0</v>
      </c>
    </row>
    <row r="108" spans="1:6" ht="6.75" customHeight="1" x14ac:dyDescent="0.25">
      <c r="A108" s="243"/>
      <c r="B108" s="252"/>
      <c r="C108" s="505"/>
      <c r="D108" s="244"/>
      <c r="E108" s="176"/>
      <c r="F108" s="159"/>
    </row>
    <row r="109" spans="1:6" x14ac:dyDescent="0.25">
      <c r="A109" s="243" t="s">
        <v>117</v>
      </c>
      <c r="B109" s="506" t="s">
        <v>378</v>
      </c>
      <c r="C109" s="245"/>
      <c r="D109" s="258"/>
      <c r="E109" s="176"/>
      <c r="F109" s="159"/>
    </row>
    <row r="110" spans="1:6" ht="30" x14ac:dyDescent="0.25">
      <c r="A110" s="243"/>
      <c r="B110" s="242" t="s">
        <v>466</v>
      </c>
      <c r="C110" s="245">
        <v>1</v>
      </c>
      <c r="D110" s="258" t="s">
        <v>81</v>
      </c>
      <c r="E110" s="176"/>
      <c r="F110" s="159">
        <f>C110*E110</f>
        <v>0</v>
      </c>
    </row>
    <row r="111" spans="1:6" ht="6" customHeight="1" x14ac:dyDescent="0.25">
      <c r="A111" s="243"/>
      <c r="B111" s="252"/>
      <c r="C111" s="505"/>
      <c r="D111" s="243"/>
      <c r="E111" s="176"/>
      <c r="F111" s="159"/>
    </row>
    <row r="112" spans="1:6" x14ac:dyDescent="0.25">
      <c r="A112" s="231"/>
      <c r="B112" s="312" t="s">
        <v>22</v>
      </c>
      <c r="C112" s="509"/>
      <c r="D112" s="509"/>
      <c r="E112" s="463"/>
      <c r="F112" s="584">
        <f>SUM(F70:F111)</f>
        <v>0</v>
      </c>
    </row>
    <row r="113" spans="1:9" x14ac:dyDescent="0.25">
      <c r="A113" s="269"/>
      <c r="B113" s="270"/>
      <c r="C113" s="510"/>
      <c r="D113" s="510"/>
      <c r="E113" s="464"/>
      <c r="F113" s="585"/>
    </row>
    <row r="114" spans="1:9" x14ac:dyDescent="0.25">
      <c r="A114" s="227" t="str">
        <f>A1</f>
        <v>BILL NO. 8:   TYPE 2B INTERNAL INSTALLATIONS</v>
      </c>
      <c r="B114" s="228"/>
      <c r="C114" s="368"/>
      <c r="D114" s="514"/>
      <c r="E114" s="460"/>
      <c r="F114" s="588"/>
    </row>
    <row r="115" spans="1:9" x14ac:dyDescent="0.25">
      <c r="A115" s="1015" t="s">
        <v>0</v>
      </c>
      <c r="B115" s="1023" t="s">
        <v>1</v>
      </c>
      <c r="C115" s="1019" t="s">
        <v>4</v>
      </c>
      <c r="D115" s="1038" t="s">
        <v>5</v>
      </c>
      <c r="E115" s="167" t="s">
        <v>2</v>
      </c>
      <c r="F115" s="157" t="s">
        <v>6</v>
      </c>
    </row>
    <row r="116" spans="1:9" x14ac:dyDescent="0.25">
      <c r="A116" s="1016"/>
      <c r="B116" s="1024"/>
      <c r="C116" s="1020"/>
      <c r="D116" s="1039"/>
      <c r="E116" s="168" t="s">
        <v>3</v>
      </c>
      <c r="F116" s="158" t="s">
        <v>3</v>
      </c>
    </row>
    <row r="117" spans="1:9" x14ac:dyDescent="0.25">
      <c r="A117" s="231"/>
      <c r="B117" s="274"/>
      <c r="C117" s="500"/>
      <c r="D117" s="501"/>
      <c r="E117" s="461"/>
      <c r="F117" s="583"/>
    </row>
    <row r="118" spans="1:9" x14ac:dyDescent="0.25">
      <c r="A118" s="235" t="s">
        <v>23</v>
      </c>
      <c r="B118" s="251" t="s">
        <v>24</v>
      </c>
      <c r="C118" s="239"/>
      <c r="D118" s="240"/>
      <c r="E118" s="173"/>
      <c r="F118" s="388"/>
    </row>
    <row r="119" spans="1:9" x14ac:dyDescent="0.25">
      <c r="A119" s="235"/>
      <c r="B119" s="251" t="s">
        <v>25</v>
      </c>
      <c r="C119" s="239"/>
      <c r="D119" s="240"/>
      <c r="E119" s="173"/>
      <c r="F119" s="388"/>
    </row>
    <row r="120" spans="1:9" x14ac:dyDescent="0.25">
      <c r="A120" s="253"/>
      <c r="B120" s="275" t="s">
        <v>26</v>
      </c>
      <c r="C120" s="239"/>
      <c r="D120" s="240"/>
      <c r="E120" s="173"/>
      <c r="F120" s="388"/>
    </row>
    <row r="121" spans="1:9" ht="60" x14ac:dyDescent="0.25">
      <c r="A121" s="243"/>
      <c r="B121" s="248" t="s">
        <v>27</v>
      </c>
      <c r="C121" s="243"/>
      <c r="D121" s="243"/>
      <c r="E121" s="176"/>
      <c r="F121" s="247"/>
    </row>
    <row r="122" spans="1:9" ht="44.25" x14ac:dyDescent="0.25">
      <c r="A122" s="243"/>
      <c r="B122" s="248" t="s">
        <v>28</v>
      </c>
      <c r="C122" s="243"/>
      <c r="D122" s="243"/>
      <c r="E122" s="176"/>
      <c r="F122" s="247"/>
    </row>
    <row r="123" spans="1:9" x14ac:dyDescent="0.25">
      <c r="A123" s="253" t="s">
        <v>8</v>
      </c>
      <c r="B123" s="276" t="s">
        <v>102</v>
      </c>
      <c r="C123" s="515"/>
      <c r="D123" s="240"/>
      <c r="E123" s="173"/>
      <c r="F123" s="388"/>
    </row>
    <row r="124" spans="1:9" x14ac:dyDescent="0.25">
      <c r="A124" s="253"/>
      <c r="B124" s="248" t="s">
        <v>29</v>
      </c>
      <c r="C124" s="229">
        <v>297</v>
      </c>
      <c r="D124" s="244" t="s">
        <v>30</v>
      </c>
      <c r="E124" s="178"/>
      <c r="F124" s="159">
        <f>C124*E124</f>
        <v>0</v>
      </c>
      <c r="G124" s="164"/>
      <c r="I124" s="164"/>
    </row>
    <row r="125" spans="1:9" x14ac:dyDescent="0.25">
      <c r="A125" s="253"/>
      <c r="B125" s="248" t="s">
        <v>31</v>
      </c>
      <c r="C125" s="229">
        <v>44</v>
      </c>
      <c r="D125" s="244" t="s">
        <v>30</v>
      </c>
      <c r="E125" s="178"/>
      <c r="F125" s="159">
        <f>C125*E125</f>
        <v>0</v>
      </c>
      <c r="G125" s="164"/>
      <c r="I125" s="164"/>
    </row>
    <row r="126" spans="1:9" x14ac:dyDescent="0.25">
      <c r="A126" s="253"/>
      <c r="B126" s="248" t="s">
        <v>32</v>
      </c>
      <c r="C126" s="229">
        <v>47</v>
      </c>
      <c r="D126" s="244" t="s">
        <v>30</v>
      </c>
      <c r="E126" s="178"/>
      <c r="F126" s="159">
        <f>C126*E126</f>
        <v>0</v>
      </c>
      <c r="G126" s="164"/>
      <c r="I126" s="164"/>
    </row>
    <row r="127" spans="1:9" x14ac:dyDescent="0.25">
      <c r="A127" s="241"/>
      <c r="B127" s="248"/>
      <c r="C127" s="229"/>
      <c r="D127" s="244"/>
      <c r="E127" s="178"/>
      <c r="F127" s="159"/>
      <c r="G127" s="164"/>
      <c r="I127" s="164"/>
    </row>
    <row r="128" spans="1:9" x14ac:dyDescent="0.25">
      <c r="A128" s="241" t="s">
        <v>11</v>
      </c>
      <c r="B128" s="251" t="s">
        <v>33</v>
      </c>
      <c r="C128" s="229"/>
      <c r="D128" s="244" t="s">
        <v>34</v>
      </c>
      <c r="E128" s="178"/>
      <c r="F128" s="159"/>
      <c r="G128" s="164"/>
      <c r="I128" s="164"/>
    </row>
    <row r="129" spans="1:9" x14ac:dyDescent="0.25">
      <c r="A129" s="253"/>
      <c r="B129" s="248" t="s">
        <v>35</v>
      </c>
      <c r="C129" s="229">
        <v>94</v>
      </c>
      <c r="D129" s="244" t="s">
        <v>9</v>
      </c>
      <c r="E129" s="178"/>
      <c r="F129" s="159">
        <f>C129*E129</f>
        <v>0</v>
      </c>
      <c r="G129" s="164"/>
      <c r="I129" s="164"/>
    </row>
    <row r="130" spans="1:9" x14ac:dyDescent="0.25">
      <c r="A130" s="253"/>
      <c r="B130" s="248" t="s">
        <v>31</v>
      </c>
      <c r="C130" s="229">
        <v>29</v>
      </c>
      <c r="D130" s="244" t="s">
        <v>9</v>
      </c>
      <c r="E130" s="178"/>
      <c r="F130" s="159">
        <f>C130*E130</f>
        <v>0</v>
      </c>
      <c r="G130" s="164"/>
      <c r="I130" s="164"/>
    </row>
    <row r="131" spans="1:9" x14ac:dyDescent="0.25">
      <c r="A131" s="253"/>
      <c r="B131" s="248" t="s">
        <v>32</v>
      </c>
      <c r="C131" s="229">
        <v>24</v>
      </c>
      <c r="D131" s="244" t="s">
        <v>9</v>
      </c>
      <c r="E131" s="178"/>
      <c r="F131" s="159">
        <f>C131*E131</f>
        <v>0</v>
      </c>
      <c r="G131" s="164"/>
      <c r="I131" s="164"/>
    </row>
    <row r="132" spans="1:9" x14ac:dyDescent="0.25">
      <c r="A132" s="253"/>
      <c r="B132" s="248"/>
      <c r="C132" s="229"/>
      <c r="D132" s="244" t="s">
        <v>34</v>
      </c>
      <c r="E132" s="178"/>
      <c r="F132" s="159"/>
      <c r="G132" s="164"/>
      <c r="I132" s="164"/>
    </row>
    <row r="133" spans="1:9" x14ac:dyDescent="0.25">
      <c r="A133" s="241" t="s">
        <v>13</v>
      </c>
      <c r="B133" s="251" t="s">
        <v>36</v>
      </c>
      <c r="C133" s="229"/>
      <c r="D133" s="244" t="s">
        <v>34</v>
      </c>
      <c r="E133" s="178"/>
      <c r="F133" s="159"/>
      <c r="G133" s="164"/>
      <c r="I133" s="164"/>
    </row>
    <row r="134" spans="1:9" x14ac:dyDescent="0.25">
      <c r="A134" s="253"/>
      <c r="B134" s="248" t="s">
        <v>37</v>
      </c>
      <c r="C134" s="229">
        <v>90</v>
      </c>
      <c r="D134" s="244" t="s">
        <v>9</v>
      </c>
      <c r="E134" s="178"/>
      <c r="F134" s="159">
        <f>C134*E134</f>
        <v>0</v>
      </c>
      <c r="G134" s="164"/>
      <c r="I134" s="164"/>
    </row>
    <row r="135" spans="1:9" x14ac:dyDescent="0.25">
      <c r="A135" s="253"/>
      <c r="B135" s="248" t="s">
        <v>31</v>
      </c>
      <c r="C135" s="229">
        <v>27</v>
      </c>
      <c r="D135" s="244" t="s">
        <v>9</v>
      </c>
      <c r="E135" s="178"/>
      <c r="F135" s="159">
        <f>C135*E135</f>
        <v>0</v>
      </c>
      <c r="G135" s="164"/>
      <c r="I135" s="164"/>
    </row>
    <row r="136" spans="1:9" x14ac:dyDescent="0.25">
      <c r="A136" s="253"/>
      <c r="B136" s="248" t="s">
        <v>32</v>
      </c>
      <c r="C136" s="229">
        <v>16</v>
      </c>
      <c r="D136" s="244" t="s">
        <v>9</v>
      </c>
      <c r="E136" s="178"/>
      <c r="F136" s="159">
        <f>C136*E136</f>
        <v>0</v>
      </c>
      <c r="G136" s="164"/>
      <c r="I136" s="164"/>
    </row>
    <row r="137" spans="1:9" x14ac:dyDescent="0.25">
      <c r="A137" s="253"/>
      <c r="B137" s="248"/>
      <c r="C137" s="229"/>
      <c r="D137" s="244"/>
      <c r="E137" s="178"/>
      <c r="F137" s="159"/>
      <c r="G137" s="164"/>
      <c r="I137" s="164"/>
    </row>
    <row r="138" spans="1:9" x14ac:dyDescent="0.25">
      <c r="A138" s="253" t="s">
        <v>15</v>
      </c>
      <c r="B138" s="236" t="s">
        <v>38</v>
      </c>
      <c r="C138" s="229"/>
      <c r="D138" s="240"/>
      <c r="E138" s="171"/>
      <c r="F138" s="159"/>
      <c r="G138" s="164"/>
      <c r="I138" s="164"/>
    </row>
    <row r="139" spans="1:9" x14ac:dyDescent="0.25">
      <c r="A139" s="253"/>
      <c r="B139" s="242" t="s">
        <v>39</v>
      </c>
      <c r="C139" s="243">
        <v>62</v>
      </c>
      <c r="D139" s="244" t="s">
        <v>9</v>
      </c>
      <c r="E139" s="178"/>
      <c r="F139" s="159">
        <f>C139*E139</f>
        <v>0</v>
      </c>
      <c r="G139" s="175"/>
      <c r="I139" s="175"/>
    </row>
    <row r="140" spans="1:9" x14ac:dyDescent="0.25">
      <c r="A140" s="253"/>
      <c r="B140" s="242" t="s">
        <v>40</v>
      </c>
      <c r="C140" s="243">
        <v>44</v>
      </c>
      <c r="D140" s="244" t="s">
        <v>9</v>
      </c>
      <c r="E140" s="178"/>
      <c r="F140" s="159">
        <f>C140*E140</f>
        <v>0</v>
      </c>
      <c r="G140" s="175"/>
      <c r="I140" s="175"/>
    </row>
    <row r="141" spans="1:9" x14ac:dyDescent="0.25">
      <c r="A141" s="253"/>
      <c r="B141" s="242" t="s">
        <v>41</v>
      </c>
      <c r="C141" s="243">
        <v>16</v>
      </c>
      <c r="D141" s="244" t="s">
        <v>9</v>
      </c>
      <c r="E141" s="178"/>
      <c r="F141" s="159">
        <f>C141*E141</f>
        <v>0</v>
      </c>
      <c r="G141" s="175"/>
      <c r="I141" s="175"/>
    </row>
    <row r="142" spans="1:9" x14ac:dyDescent="0.25">
      <c r="A142" s="253"/>
      <c r="B142" s="242" t="s">
        <v>42</v>
      </c>
      <c r="C142" s="243">
        <v>18</v>
      </c>
      <c r="D142" s="244" t="s">
        <v>9</v>
      </c>
      <c r="E142" s="178"/>
      <c r="F142" s="159">
        <f>C142*E142</f>
        <v>0</v>
      </c>
      <c r="G142" s="175"/>
      <c r="I142" s="175"/>
    </row>
    <row r="143" spans="1:9" x14ac:dyDescent="0.25">
      <c r="A143" s="253"/>
      <c r="B143" s="242"/>
      <c r="C143" s="243"/>
      <c r="D143" s="244"/>
      <c r="E143" s="178"/>
      <c r="F143" s="159"/>
      <c r="G143" s="175"/>
      <c r="I143" s="175"/>
    </row>
    <row r="144" spans="1:9" x14ac:dyDescent="0.25">
      <c r="A144" s="253" t="s">
        <v>17</v>
      </c>
      <c r="B144" s="236" t="s">
        <v>43</v>
      </c>
      <c r="C144" s="516"/>
      <c r="D144" s="240" t="s">
        <v>34</v>
      </c>
      <c r="E144" s="178"/>
      <c r="F144" s="159"/>
      <c r="G144" s="187"/>
      <c r="I144" s="187"/>
    </row>
    <row r="145" spans="1:9" x14ac:dyDescent="0.25">
      <c r="A145" s="253"/>
      <c r="B145" s="242" t="s">
        <v>44</v>
      </c>
      <c r="C145" s="243">
        <v>34</v>
      </c>
      <c r="D145" s="244" t="s">
        <v>9</v>
      </c>
      <c r="E145" s="178"/>
      <c r="F145" s="159">
        <f>C145*E145</f>
        <v>0</v>
      </c>
      <c r="G145" s="175"/>
      <c r="I145" s="175"/>
    </row>
    <row r="146" spans="1:9" x14ac:dyDescent="0.25">
      <c r="A146" s="253"/>
      <c r="B146" s="242" t="s">
        <v>31</v>
      </c>
      <c r="C146" s="243">
        <v>12</v>
      </c>
      <c r="D146" s="244" t="s">
        <v>9</v>
      </c>
      <c r="E146" s="180"/>
      <c r="F146" s="159">
        <f>C146*E146</f>
        <v>0</v>
      </c>
      <c r="G146" s="175"/>
      <c r="I146" s="175"/>
    </row>
    <row r="147" spans="1:9" x14ac:dyDescent="0.25">
      <c r="A147" s="253"/>
      <c r="B147" s="242" t="s">
        <v>32</v>
      </c>
      <c r="C147" s="243">
        <v>12</v>
      </c>
      <c r="D147" s="244" t="s">
        <v>9</v>
      </c>
      <c r="E147" s="180"/>
      <c r="F147" s="159">
        <f>C147*E147</f>
        <v>0</v>
      </c>
      <c r="G147" s="175"/>
      <c r="I147" s="175"/>
    </row>
    <row r="148" spans="1:9" x14ac:dyDescent="0.25">
      <c r="A148" s="253"/>
      <c r="B148" s="242"/>
      <c r="C148" s="243"/>
      <c r="D148" s="244"/>
      <c r="E148" s="180"/>
      <c r="F148" s="159"/>
      <c r="G148" s="175"/>
      <c r="I148" s="175"/>
    </row>
    <row r="149" spans="1:9" x14ac:dyDescent="0.25">
      <c r="A149" s="243" t="s">
        <v>18</v>
      </c>
      <c r="B149" s="246" t="s">
        <v>47</v>
      </c>
      <c r="C149" s="516"/>
      <c r="D149" s="243" t="s">
        <v>34</v>
      </c>
      <c r="E149" s="178"/>
      <c r="F149" s="159"/>
      <c r="G149" s="187"/>
      <c r="I149" s="187"/>
    </row>
    <row r="150" spans="1:9" x14ac:dyDescent="0.25">
      <c r="A150" s="243"/>
      <c r="B150" s="242" t="s">
        <v>48</v>
      </c>
      <c r="C150" s="243">
        <v>89</v>
      </c>
      <c r="D150" s="243" t="s">
        <v>9</v>
      </c>
      <c r="E150" s="178"/>
      <c r="F150" s="159">
        <f>C150*E150</f>
        <v>0</v>
      </c>
      <c r="G150" s="175"/>
      <c r="I150" s="175"/>
    </row>
    <row r="151" spans="1:9" x14ac:dyDescent="0.25">
      <c r="A151" s="243"/>
      <c r="B151" s="242" t="s">
        <v>49</v>
      </c>
      <c r="C151" s="243">
        <v>22</v>
      </c>
      <c r="D151" s="243" t="s">
        <v>9</v>
      </c>
      <c r="E151" s="178"/>
      <c r="F151" s="159">
        <f>C151*E151</f>
        <v>0</v>
      </c>
      <c r="G151" s="175"/>
      <c r="I151" s="175"/>
    </row>
    <row r="152" spans="1:9" x14ac:dyDescent="0.25">
      <c r="A152" s="243"/>
      <c r="B152" s="242" t="s">
        <v>50</v>
      </c>
      <c r="C152" s="243">
        <v>24</v>
      </c>
      <c r="D152" s="244" t="s">
        <v>9</v>
      </c>
      <c r="E152" s="178"/>
      <c r="F152" s="159">
        <f>C152*E152</f>
        <v>0</v>
      </c>
      <c r="G152" s="175"/>
      <c r="I152" s="175"/>
    </row>
    <row r="153" spans="1:9" x14ac:dyDescent="0.25">
      <c r="A153" s="243"/>
      <c r="B153" s="242"/>
      <c r="C153" s="243"/>
      <c r="D153" s="244"/>
      <c r="E153" s="178"/>
      <c r="F153" s="159"/>
      <c r="G153" s="175"/>
      <c r="I153" s="175"/>
    </row>
    <row r="154" spans="1:9" x14ac:dyDescent="0.25">
      <c r="A154" s="243" t="s">
        <v>19</v>
      </c>
      <c r="B154" s="246" t="s">
        <v>51</v>
      </c>
      <c r="C154" s="516"/>
      <c r="D154" s="243" t="s">
        <v>34</v>
      </c>
      <c r="E154" s="178"/>
      <c r="F154" s="159"/>
      <c r="G154" s="187"/>
      <c r="I154" s="187"/>
    </row>
    <row r="155" spans="1:9" x14ac:dyDescent="0.25">
      <c r="A155" s="243"/>
      <c r="B155" s="242" t="s">
        <v>52</v>
      </c>
      <c r="C155" s="243">
        <v>40</v>
      </c>
      <c r="D155" s="243" t="s">
        <v>9</v>
      </c>
      <c r="E155" s="178"/>
      <c r="F155" s="159">
        <f>C155*E155</f>
        <v>0</v>
      </c>
      <c r="G155" s="175"/>
      <c r="I155" s="175"/>
    </row>
    <row r="156" spans="1:9" x14ac:dyDescent="0.25">
      <c r="A156" s="243"/>
      <c r="B156" s="242" t="s">
        <v>49</v>
      </c>
      <c r="C156" s="243">
        <v>18</v>
      </c>
      <c r="D156" s="243" t="s">
        <v>9</v>
      </c>
      <c r="E156" s="178"/>
      <c r="F156" s="159">
        <f>C156*E156</f>
        <v>0</v>
      </c>
      <c r="G156" s="175"/>
      <c r="I156" s="175"/>
    </row>
    <row r="157" spans="1:9" x14ac:dyDescent="0.25">
      <c r="A157" s="243"/>
      <c r="B157" s="242" t="s">
        <v>50</v>
      </c>
      <c r="C157" s="243">
        <v>12</v>
      </c>
      <c r="D157" s="244" t="s">
        <v>9</v>
      </c>
      <c r="E157" s="178"/>
      <c r="F157" s="159">
        <f>C157*E157</f>
        <v>0</v>
      </c>
      <c r="G157" s="175"/>
      <c r="I157" s="175"/>
    </row>
    <row r="158" spans="1:9" x14ac:dyDescent="0.25">
      <c r="A158" s="243"/>
      <c r="B158" s="242"/>
      <c r="C158" s="243"/>
      <c r="D158" s="244"/>
      <c r="E158" s="180"/>
      <c r="F158" s="159"/>
      <c r="G158" s="175"/>
      <c r="I158" s="175"/>
    </row>
    <row r="159" spans="1:9" x14ac:dyDescent="0.25">
      <c r="A159" s="253" t="s">
        <v>20</v>
      </c>
      <c r="B159" s="236" t="s">
        <v>53</v>
      </c>
      <c r="C159" s="516"/>
      <c r="D159" s="240" t="s">
        <v>34</v>
      </c>
      <c r="E159" s="171"/>
      <c r="F159" s="159"/>
      <c r="G159" s="187"/>
      <c r="I159" s="187"/>
    </row>
    <row r="160" spans="1:9" x14ac:dyDescent="0.25">
      <c r="A160" s="253"/>
      <c r="B160" s="261" t="s">
        <v>54</v>
      </c>
      <c r="C160" s="516">
        <v>22</v>
      </c>
      <c r="D160" s="244" t="s">
        <v>9</v>
      </c>
      <c r="E160" s="180"/>
      <c r="F160" s="159">
        <f>C160*E160</f>
        <v>0</v>
      </c>
      <c r="G160" s="187"/>
      <c r="I160" s="187"/>
    </row>
    <row r="161" spans="1:9" x14ac:dyDescent="0.25">
      <c r="A161" s="253"/>
      <c r="B161" s="242" t="s">
        <v>55</v>
      </c>
      <c r="C161" s="516">
        <v>9</v>
      </c>
      <c r="D161" s="244" t="s">
        <v>9</v>
      </c>
      <c r="E161" s="180"/>
      <c r="F161" s="159">
        <f>C161*E161</f>
        <v>0</v>
      </c>
      <c r="G161" s="187"/>
      <c r="I161" s="187"/>
    </row>
    <row r="162" spans="1:9" x14ac:dyDescent="0.25">
      <c r="A162" s="253"/>
      <c r="B162" s="242" t="s">
        <v>56</v>
      </c>
      <c r="C162" s="516">
        <v>5</v>
      </c>
      <c r="D162" s="244" t="s">
        <v>9</v>
      </c>
      <c r="E162" s="180"/>
      <c r="F162" s="159">
        <f>C162*E162</f>
        <v>0</v>
      </c>
      <c r="G162" s="187"/>
      <c r="I162" s="187"/>
    </row>
    <row r="163" spans="1:9" x14ac:dyDescent="0.25">
      <c r="A163" s="253"/>
      <c r="B163" s="242"/>
      <c r="C163" s="243"/>
      <c r="D163" s="244"/>
      <c r="E163" s="180"/>
      <c r="F163" s="159"/>
      <c r="G163" s="175"/>
    </row>
    <row r="164" spans="1:9" x14ac:dyDescent="0.25">
      <c r="A164" s="253" t="s">
        <v>7</v>
      </c>
      <c r="B164" s="236" t="s">
        <v>57</v>
      </c>
      <c r="C164" s="239"/>
      <c r="D164" s="240"/>
      <c r="E164" s="171"/>
      <c r="F164" s="159"/>
      <c r="G164" s="170"/>
    </row>
    <row r="165" spans="1:9" ht="30" x14ac:dyDescent="0.25">
      <c r="A165" s="253"/>
      <c r="B165" s="242" t="s">
        <v>58</v>
      </c>
      <c r="C165" s="243">
        <v>30</v>
      </c>
      <c r="D165" s="244" t="s">
        <v>9</v>
      </c>
      <c r="E165" s="180"/>
      <c r="F165" s="159">
        <f>C165*E165</f>
        <v>0</v>
      </c>
      <c r="G165" s="170"/>
    </row>
    <row r="166" spans="1:9" x14ac:dyDescent="0.25">
      <c r="A166" s="253"/>
      <c r="B166" s="242"/>
      <c r="C166" s="239"/>
      <c r="D166" s="240"/>
      <c r="E166" s="180"/>
      <c r="F166" s="388"/>
    </row>
    <row r="167" spans="1:9" x14ac:dyDescent="0.25">
      <c r="A167" s="280" t="s">
        <v>21</v>
      </c>
      <c r="B167" s="289" t="s">
        <v>142</v>
      </c>
      <c r="C167" s="287"/>
      <c r="D167" s="288"/>
      <c r="E167" s="190"/>
      <c r="F167" s="398"/>
    </row>
    <row r="168" spans="1:9" ht="30" x14ac:dyDescent="0.25">
      <c r="A168" s="280"/>
      <c r="B168" s="286" t="s">
        <v>143</v>
      </c>
      <c r="C168" s="287" t="s">
        <v>140</v>
      </c>
      <c r="D168" s="288" t="s">
        <v>144</v>
      </c>
      <c r="E168" s="190"/>
      <c r="F168" s="159">
        <f>E168</f>
        <v>0</v>
      </c>
    </row>
    <row r="169" spans="1:9" x14ac:dyDescent="0.25">
      <c r="A169" s="290"/>
      <c r="B169" s="291"/>
      <c r="C169" s="521"/>
      <c r="D169" s="522"/>
      <c r="E169" s="473"/>
      <c r="F169" s="590"/>
    </row>
    <row r="170" spans="1:9" x14ac:dyDescent="0.25">
      <c r="A170" s="294"/>
      <c r="B170" s="312" t="s">
        <v>22</v>
      </c>
      <c r="C170" s="523"/>
      <c r="D170" s="523"/>
      <c r="E170" s="474"/>
      <c r="F170" s="591">
        <f>SUM(F118:F169)</f>
        <v>0</v>
      </c>
    </row>
    <row r="171" spans="1:9" x14ac:dyDescent="0.25">
      <c r="A171" s="297"/>
      <c r="B171" s="524"/>
      <c r="C171" s="525"/>
      <c r="D171" s="525"/>
      <c r="E171" s="475"/>
      <c r="F171" s="592"/>
    </row>
    <row r="172" spans="1:9" x14ac:dyDescent="0.25">
      <c r="A172" s="303" t="str">
        <f>A1</f>
        <v>BILL NO. 8:   TYPE 2B INTERNAL INSTALLATIONS</v>
      </c>
      <c r="B172" s="304"/>
      <c r="C172" s="526"/>
      <c r="D172" s="527"/>
      <c r="E172" s="478"/>
      <c r="F172" s="594"/>
    </row>
    <row r="173" spans="1:9" x14ac:dyDescent="0.25">
      <c r="A173" s="1015" t="s">
        <v>0</v>
      </c>
      <c r="B173" s="1017" t="s">
        <v>1</v>
      </c>
      <c r="C173" s="1019" t="s">
        <v>4</v>
      </c>
      <c r="D173" s="1036" t="s">
        <v>5</v>
      </c>
      <c r="E173" s="167" t="s">
        <v>2</v>
      </c>
      <c r="F173" s="157" t="s">
        <v>6</v>
      </c>
    </row>
    <row r="174" spans="1:9" x14ac:dyDescent="0.25">
      <c r="A174" s="1016"/>
      <c r="B174" s="1018"/>
      <c r="C174" s="1020"/>
      <c r="D174" s="1037"/>
      <c r="E174" s="168" t="s">
        <v>3</v>
      </c>
      <c r="F174" s="158" t="s">
        <v>3</v>
      </c>
    </row>
    <row r="175" spans="1:9" x14ac:dyDescent="0.25">
      <c r="A175" s="231"/>
      <c r="B175" s="232"/>
      <c r="C175" s="500"/>
      <c r="D175" s="501"/>
      <c r="E175" s="461"/>
      <c r="F175" s="583"/>
    </row>
    <row r="176" spans="1:9" x14ac:dyDescent="0.25">
      <c r="A176" s="307" t="s">
        <v>59</v>
      </c>
      <c r="B176" s="251" t="s">
        <v>60</v>
      </c>
      <c r="C176" s="505"/>
      <c r="D176" s="244"/>
      <c r="E176" s="176"/>
      <c r="F176" s="389"/>
    </row>
    <row r="177" spans="1:6" ht="90" x14ac:dyDescent="0.25">
      <c r="A177" s="241"/>
      <c r="B177" s="263" t="s">
        <v>61</v>
      </c>
      <c r="C177" s="505"/>
      <c r="D177" s="244"/>
      <c r="E177" s="176"/>
      <c r="F177" s="389"/>
    </row>
    <row r="178" spans="1:6" x14ac:dyDescent="0.25">
      <c r="A178" s="253" t="s">
        <v>8</v>
      </c>
      <c r="B178" s="236" t="s">
        <v>62</v>
      </c>
      <c r="C178" s="239"/>
      <c r="D178" s="240"/>
      <c r="E178" s="173"/>
      <c r="F178" s="388"/>
    </row>
    <row r="179" spans="1:6" x14ac:dyDescent="0.25">
      <c r="A179" s="253"/>
      <c r="B179" s="242" t="s">
        <v>63</v>
      </c>
      <c r="C179" s="243">
        <v>70</v>
      </c>
      <c r="D179" s="244" t="s">
        <v>30</v>
      </c>
      <c r="E179" s="178"/>
      <c r="F179" s="159">
        <f>C179*E179</f>
        <v>0</v>
      </c>
    </row>
    <row r="180" spans="1:6" x14ac:dyDescent="0.25">
      <c r="A180" s="253"/>
      <c r="B180" s="242" t="s">
        <v>111</v>
      </c>
      <c r="C180" s="243">
        <v>98</v>
      </c>
      <c r="D180" s="244" t="s">
        <v>30</v>
      </c>
      <c r="E180" s="178"/>
      <c r="F180" s="159">
        <f>C180*E180</f>
        <v>0</v>
      </c>
    </row>
    <row r="181" spans="1:6" x14ac:dyDescent="0.25">
      <c r="A181" s="253"/>
      <c r="B181" s="242" t="s">
        <v>109</v>
      </c>
      <c r="C181" s="243">
        <v>60</v>
      </c>
      <c r="D181" s="244" t="s">
        <v>30</v>
      </c>
      <c r="E181" s="178"/>
      <c r="F181" s="159">
        <f>C181*E181</f>
        <v>0</v>
      </c>
    </row>
    <row r="182" spans="1:6" x14ac:dyDescent="0.25">
      <c r="A182" s="253"/>
      <c r="B182" s="242" t="s">
        <v>110</v>
      </c>
      <c r="C182" s="243">
        <v>38</v>
      </c>
      <c r="D182" s="244" t="s">
        <v>30</v>
      </c>
      <c r="E182" s="178"/>
      <c r="F182" s="159">
        <f>C182*E182</f>
        <v>0</v>
      </c>
    </row>
    <row r="183" spans="1:6" x14ac:dyDescent="0.25">
      <c r="A183" s="241"/>
      <c r="B183" s="242"/>
      <c r="C183" s="243"/>
      <c r="D183" s="244"/>
      <c r="E183" s="178"/>
      <c r="F183" s="389"/>
    </row>
    <row r="184" spans="1:6" x14ac:dyDescent="0.25">
      <c r="A184" s="253" t="s">
        <v>11</v>
      </c>
      <c r="B184" s="236" t="s">
        <v>65</v>
      </c>
      <c r="C184" s="239"/>
      <c r="D184" s="240"/>
      <c r="E184" s="171"/>
      <c r="F184" s="389"/>
    </row>
    <row r="185" spans="1:6" x14ac:dyDescent="0.25">
      <c r="A185" s="253"/>
      <c r="B185" s="242" t="s">
        <v>66</v>
      </c>
      <c r="C185" s="243">
        <v>16</v>
      </c>
      <c r="D185" s="244" t="s">
        <v>9</v>
      </c>
      <c r="E185" s="178"/>
      <c r="F185" s="159">
        <f>C185*E185</f>
        <v>0</v>
      </c>
    </row>
    <row r="186" spans="1:6" x14ac:dyDescent="0.25">
      <c r="A186" s="253"/>
      <c r="B186" s="242" t="s">
        <v>64</v>
      </c>
      <c r="C186" s="243">
        <v>14</v>
      </c>
      <c r="D186" s="244" t="s">
        <v>30</v>
      </c>
      <c r="E186" s="178"/>
      <c r="F186" s="159">
        <f t="shared" ref="F186:F187" si="0">C186*E186</f>
        <v>0</v>
      </c>
    </row>
    <row r="187" spans="1:6" x14ac:dyDescent="0.25">
      <c r="A187" s="253"/>
      <c r="B187" s="242" t="s">
        <v>104</v>
      </c>
      <c r="C187" s="243">
        <v>26</v>
      </c>
      <c r="D187" s="244" t="s">
        <v>9</v>
      </c>
      <c r="E187" s="178"/>
      <c r="F187" s="159">
        <f t="shared" si="0"/>
        <v>0</v>
      </c>
    </row>
    <row r="188" spans="1:6" x14ac:dyDescent="0.25">
      <c r="A188" s="253"/>
      <c r="B188" s="242"/>
      <c r="C188" s="243"/>
      <c r="D188" s="244"/>
      <c r="E188" s="178"/>
      <c r="F188" s="389"/>
    </row>
    <row r="189" spans="1:6" x14ac:dyDescent="0.25">
      <c r="A189" s="241" t="s">
        <v>13</v>
      </c>
      <c r="B189" s="246" t="s">
        <v>36</v>
      </c>
      <c r="C189" s="243"/>
      <c r="D189" s="244"/>
      <c r="E189" s="178"/>
      <c r="F189" s="389"/>
    </row>
    <row r="190" spans="1:6" x14ac:dyDescent="0.25">
      <c r="A190" s="253"/>
      <c r="B190" s="242" t="s">
        <v>67</v>
      </c>
      <c r="C190" s="243">
        <v>16</v>
      </c>
      <c r="D190" s="244" t="s">
        <v>9</v>
      </c>
      <c r="E190" s="178"/>
      <c r="F190" s="159">
        <f>C190*E190</f>
        <v>0</v>
      </c>
    </row>
    <row r="191" spans="1:6" x14ac:dyDescent="0.25">
      <c r="A191" s="253"/>
      <c r="B191" s="242" t="s">
        <v>64</v>
      </c>
      <c r="C191" s="243">
        <v>14</v>
      </c>
      <c r="D191" s="244" t="s">
        <v>30</v>
      </c>
      <c r="E191" s="178"/>
      <c r="F191" s="159">
        <f t="shared" ref="F191:F192" si="1">C191*E191</f>
        <v>0</v>
      </c>
    </row>
    <row r="192" spans="1:6" x14ac:dyDescent="0.25">
      <c r="A192" s="253"/>
      <c r="B192" s="242" t="s">
        <v>116</v>
      </c>
      <c r="C192" s="243">
        <v>44</v>
      </c>
      <c r="D192" s="244" t="s">
        <v>9</v>
      </c>
      <c r="E192" s="178"/>
      <c r="F192" s="159">
        <f t="shared" si="1"/>
        <v>0</v>
      </c>
    </row>
    <row r="193" spans="1:6" x14ac:dyDescent="0.25">
      <c r="A193" s="253"/>
      <c r="B193" s="242"/>
      <c r="C193" s="243"/>
      <c r="D193" s="244"/>
      <c r="E193" s="178"/>
      <c r="F193" s="389"/>
    </row>
    <row r="194" spans="1:6" x14ac:dyDescent="0.25">
      <c r="A194" s="241" t="s">
        <v>15</v>
      </c>
      <c r="B194" s="246" t="s">
        <v>69</v>
      </c>
      <c r="C194" s="243"/>
      <c r="D194" s="244"/>
      <c r="E194" s="178"/>
      <c r="F194" s="389"/>
    </row>
    <row r="195" spans="1:6" x14ac:dyDescent="0.25">
      <c r="A195" s="253"/>
      <c r="B195" s="242" t="s">
        <v>70</v>
      </c>
      <c r="C195" s="243">
        <v>11</v>
      </c>
      <c r="D195" s="244" t="s">
        <v>9</v>
      </c>
      <c r="E195" s="178"/>
      <c r="F195" s="159">
        <f>C195*E195</f>
        <v>0</v>
      </c>
    </row>
    <row r="196" spans="1:6" x14ac:dyDescent="0.25">
      <c r="A196" s="253"/>
      <c r="B196" s="242" t="s">
        <v>71</v>
      </c>
      <c r="C196" s="243">
        <v>12</v>
      </c>
      <c r="D196" s="244" t="s">
        <v>9</v>
      </c>
      <c r="E196" s="178"/>
      <c r="F196" s="159">
        <f>C196*E196</f>
        <v>0</v>
      </c>
    </row>
    <row r="197" spans="1:6" x14ac:dyDescent="0.25">
      <c r="A197" s="253"/>
      <c r="B197" s="242"/>
      <c r="C197" s="243"/>
      <c r="D197" s="244"/>
      <c r="E197" s="178"/>
      <c r="F197" s="389"/>
    </row>
    <row r="198" spans="1:6" x14ac:dyDescent="0.25">
      <c r="A198" s="241" t="s">
        <v>17</v>
      </c>
      <c r="B198" s="246" t="s">
        <v>72</v>
      </c>
      <c r="C198" s="243"/>
      <c r="D198" s="244"/>
      <c r="E198" s="178"/>
      <c r="F198" s="389"/>
    </row>
    <row r="199" spans="1:6" x14ac:dyDescent="0.25">
      <c r="A199" s="253"/>
      <c r="B199" s="242" t="s">
        <v>73</v>
      </c>
      <c r="C199" s="243">
        <v>8</v>
      </c>
      <c r="D199" s="244" t="s">
        <v>9</v>
      </c>
      <c r="E199" s="178"/>
      <c r="F199" s="159">
        <f>C199*E199</f>
        <v>0</v>
      </c>
    </row>
    <row r="200" spans="1:6" x14ac:dyDescent="0.25">
      <c r="A200" s="253"/>
      <c r="B200" s="242" t="s">
        <v>74</v>
      </c>
      <c r="C200" s="243">
        <v>16</v>
      </c>
      <c r="D200" s="244" t="s">
        <v>9</v>
      </c>
      <c r="E200" s="178"/>
      <c r="F200" s="159"/>
    </row>
    <row r="201" spans="1:6" x14ac:dyDescent="0.25">
      <c r="A201" s="241"/>
      <c r="B201" s="242"/>
      <c r="C201" s="243"/>
      <c r="D201" s="244"/>
      <c r="E201" s="178"/>
      <c r="F201" s="389"/>
    </row>
    <row r="202" spans="1:6" x14ac:dyDescent="0.25">
      <c r="A202" s="241" t="s">
        <v>18</v>
      </c>
      <c r="B202" s="242" t="s">
        <v>103</v>
      </c>
      <c r="C202" s="243">
        <v>15</v>
      </c>
      <c r="D202" s="244" t="s">
        <v>9</v>
      </c>
      <c r="E202" s="178"/>
      <c r="F202" s="159">
        <f>C202*E202</f>
        <v>0</v>
      </c>
    </row>
    <row r="203" spans="1:6" x14ac:dyDescent="0.25">
      <c r="A203" s="241"/>
      <c r="B203" s="242"/>
      <c r="C203" s="243"/>
      <c r="D203" s="244"/>
      <c r="E203" s="178"/>
      <c r="F203" s="389"/>
    </row>
    <row r="204" spans="1:6" x14ac:dyDescent="0.25">
      <c r="A204" s="253" t="s">
        <v>19</v>
      </c>
      <c r="B204" s="242" t="s">
        <v>75</v>
      </c>
      <c r="C204" s="243">
        <v>9</v>
      </c>
      <c r="D204" s="244" t="s">
        <v>9</v>
      </c>
      <c r="E204" s="178"/>
      <c r="F204" s="159">
        <f>C204*E204</f>
        <v>0</v>
      </c>
    </row>
    <row r="205" spans="1:6" x14ac:dyDescent="0.25">
      <c r="A205" s="253"/>
      <c r="B205" s="242"/>
      <c r="C205" s="243"/>
      <c r="D205" s="244"/>
      <c r="E205" s="178"/>
      <c r="F205" s="389"/>
    </row>
    <row r="206" spans="1:6" x14ac:dyDescent="0.25">
      <c r="A206" s="241" t="s">
        <v>20</v>
      </c>
      <c r="B206" s="242" t="s">
        <v>76</v>
      </c>
      <c r="C206" s="243">
        <v>12</v>
      </c>
      <c r="D206" s="244" t="s">
        <v>9</v>
      </c>
      <c r="E206" s="178"/>
      <c r="F206" s="159">
        <f>C206*E206</f>
        <v>0</v>
      </c>
    </row>
    <row r="207" spans="1:6" x14ac:dyDescent="0.25">
      <c r="A207" s="235"/>
      <c r="B207" s="261"/>
      <c r="C207" s="503"/>
      <c r="D207" s="244"/>
      <c r="E207" s="465"/>
      <c r="F207" s="389"/>
    </row>
    <row r="208" spans="1:6" x14ac:dyDescent="0.25">
      <c r="A208" s="235"/>
      <c r="B208" s="261"/>
      <c r="C208" s="243"/>
      <c r="D208" s="244"/>
      <c r="E208" s="176"/>
      <c r="F208" s="589"/>
    </row>
    <row r="209" spans="1:6" x14ac:dyDescent="0.25">
      <c r="A209" s="235"/>
      <c r="B209" s="261"/>
      <c r="C209" s="503"/>
      <c r="D209" s="244"/>
      <c r="E209" s="465"/>
      <c r="F209" s="389"/>
    </row>
    <row r="210" spans="1:6" x14ac:dyDescent="0.25">
      <c r="A210" s="235"/>
      <c r="B210" s="261"/>
      <c r="C210" s="503"/>
      <c r="D210" s="244"/>
      <c r="E210" s="465"/>
      <c r="F210" s="389"/>
    </row>
    <row r="211" spans="1:6" x14ac:dyDescent="0.25">
      <c r="A211" s="235"/>
      <c r="B211" s="261"/>
      <c r="C211" s="503"/>
      <c r="D211" s="244"/>
      <c r="E211" s="465"/>
      <c r="F211" s="389"/>
    </row>
    <row r="212" spans="1:6" x14ac:dyDescent="0.25">
      <c r="A212" s="235"/>
      <c r="B212" s="261"/>
      <c r="C212" s="503"/>
      <c r="D212" s="244"/>
      <c r="E212" s="465"/>
      <c r="F212" s="389"/>
    </row>
    <row r="213" spans="1:6" x14ac:dyDescent="0.25">
      <c r="A213" s="235"/>
      <c r="B213" s="261"/>
      <c r="C213" s="503"/>
      <c r="D213" s="244"/>
      <c r="E213" s="465"/>
      <c r="F213" s="389"/>
    </row>
    <row r="214" spans="1:6" x14ac:dyDescent="0.25">
      <c r="A214" s="235"/>
      <c r="B214" s="261"/>
      <c r="C214" s="503"/>
      <c r="D214" s="244"/>
      <c r="E214" s="465"/>
      <c r="F214" s="389"/>
    </row>
    <row r="215" spans="1:6" x14ac:dyDescent="0.25">
      <c r="A215" s="235"/>
      <c r="B215" s="261"/>
      <c r="C215" s="503"/>
      <c r="D215" s="244"/>
      <c r="E215" s="465"/>
      <c r="F215" s="389"/>
    </row>
    <row r="216" spans="1:6" x14ac:dyDescent="0.25">
      <c r="A216" s="235"/>
      <c r="B216" s="261"/>
      <c r="C216" s="503"/>
      <c r="D216" s="244"/>
      <c r="E216" s="465"/>
      <c r="F216" s="389"/>
    </row>
    <row r="217" spans="1:6" x14ac:dyDescent="0.25">
      <c r="A217" s="235"/>
      <c r="B217" s="261"/>
      <c r="C217" s="503"/>
      <c r="D217" s="244"/>
      <c r="E217" s="465"/>
      <c r="F217" s="389"/>
    </row>
    <row r="218" spans="1:6" x14ac:dyDescent="0.25">
      <c r="A218" s="235"/>
      <c r="B218" s="261"/>
      <c r="C218" s="503"/>
      <c r="D218" s="244"/>
      <c r="E218" s="465"/>
      <c r="F218" s="389"/>
    </row>
    <row r="219" spans="1:6" x14ac:dyDescent="0.25">
      <c r="A219" s="235"/>
      <c r="B219" s="261"/>
      <c r="C219" s="503"/>
      <c r="D219" s="244"/>
      <c r="E219" s="465"/>
      <c r="F219" s="389"/>
    </row>
    <row r="220" spans="1:6" x14ac:dyDescent="0.25">
      <c r="A220" s="235"/>
      <c r="B220" s="261"/>
      <c r="C220" s="503"/>
      <c r="D220" s="244"/>
      <c r="E220" s="465"/>
      <c r="F220" s="389"/>
    </row>
    <row r="221" spans="1:6" x14ac:dyDescent="0.25">
      <c r="A221" s="235"/>
      <c r="B221" s="261"/>
      <c r="C221" s="503"/>
      <c r="D221" s="244"/>
      <c r="E221" s="465"/>
      <c r="F221" s="389"/>
    </row>
    <row r="222" spans="1:6" x14ac:dyDescent="0.25">
      <c r="A222" s="235"/>
      <c r="B222" s="261"/>
      <c r="C222" s="503"/>
      <c r="D222" s="244"/>
      <c r="E222" s="465"/>
      <c r="F222" s="389"/>
    </row>
    <row r="223" spans="1:6" x14ac:dyDescent="0.25">
      <c r="A223" s="235"/>
      <c r="B223" s="261"/>
      <c r="C223" s="503"/>
      <c r="D223" s="244"/>
      <c r="E223" s="465"/>
      <c r="F223" s="389"/>
    </row>
    <row r="224" spans="1:6" x14ac:dyDescent="0.25">
      <c r="A224" s="235"/>
      <c r="B224" s="261"/>
      <c r="C224" s="503"/>
      <c r="D224" s="244"/>
      <c r="E224" s="465"/>
      <c r="F224" s="389"/>
    </row>
    <row r="225" spans="1:6" x14ac:dyDescent="0.25">
      <c r="A225" s="235"/>
      <c r="B225" s="261"/>
      <c r="C225" s="503"/>
      <c r="D225" s="244"/>
      <c r="E225" s="465"/>
      <c r="F225" s="389"/>
    </row>
    <row r="226" spans="1:6" x14ac:dyDescent="0.25">
      <c r="A226" s="235"/>
      <c r="B226" s="261"/>
      <c r="C226" s="503"/>
      <c r="D226" s="244"/>
      <c r="E226" s="465"/>
      <c r="F226" s="389"/>
    </row>
    <row r="227" spans="1:6" x14ac:dyDescent="0.25">
      <c r="A227" s="235"/>
      <c r="B227" s="261"/>
      <c r="C227" s="503"/>
      <c r="D227" s="244"/>
      <c r="E227" s="465"/>
      <c r="F227" s="389"/>
    </row>
    <row r="228" spans="1:6" x14ac:dyDescent="0.25">
      <c r="A228" s="235"/>
      <c r="B228" s="261"/>
      <c r="C228" s="503"/>
      <c r="D228" s="244"/>
      <c r="E228" s="465"/>
      <c r="F228" s="389"/>
    </row>
    <row r="229" spans="1:6" x14ac:dyDescent="0.25">
      <c r="A229" s="241"/>
      <c r="B229" s="242"/>
      <c r="C229" s="243"/>
      <c r="D229" s="244"/>
      <c r="E229" s="176"/>
      <c r="F229" s="389"/>
    </row>
    <row r="230" spans="1:6" x14ac:dyDescent="0.25">
      <c r="A230" s="294"/>
      <c r="B230" s="312" t="s">
        <v>22</v>
      </c>
      <c r="C230" s="523"/>
      <c r="D230" s="523"/>
      <c r="E230" s="474"/>
      <c r="F230" s="591">
        <f>SUM(F178:F229)</f>
        <v>0</v>
      </c>
    </row>
    <row r="231" spans="1:6" x14ac:dyDescent="0.25">
      <c r="A231" s="297"/>
      <c r="B231" s="298"/>
      <c r="C231" s="525"/>
      <c r="D231" s="525"/>
      <c r="E231" s="475"/>
      <c r="F231" s="592"/>
    </row>
    <row r="232" spans="1:6" x14ac:dyDescent="0.25">
      <c r="A232" s="364" t="s">
        <v>80</v>
      </c>
      <c r="B232" s="365" t="s">
        <v>1</v>
      </c>
      <c r="C232" s="365"/>
      <c r="D232" s="365"/>
      <c r="E232" s="217"/>
      <c r="F232" s="604" t="s">
        <v>6</v>
      </c>
    </row>
    <row r="233" spans="1:6" x14ac:dyDescent="0.25">
      <c r="A233" s="367"/>
      <c r="B233" s="368"/>
      <c r="C233" s="368"/>
      <c r="D233" s="368"/>
      <c r="E233" s="219"/>
      <c r="F233" s="605" t="s">
        <v>115</v>
      </c>
    </row>
    <row r="234" spans="1:6" x14ac:dyDescent="0.25">
      <c r="A234" s="369"/>
      <c r="B234" s="370"/>
      <c r="C234" s="563"/>
      <c r="D234" s="564"/>
      <c r="E234" s="490"/>
      <c r="F234" s="606"/>
    </row>
    <row r="235" spans="1:6" x14ac:dyDescent="0.25">
      <c r="A235" s="280"/>
      <c r="B235" s="373" t="s">
        <v>214</v>
      </c>
      <c r="C235" s="563"/>
      <c r="D235" s="370"/>
      <c r="E235" s="491"/>
      <c r="F235" s="606"/>
    </row>
    <row r="236" spans="1:6" x14ac:dyDescent="0.25">
      <c r="A236" s="279"/>
      <c r="B236" s="375"/>
      <c r="C236" s="563"/>
      <c r="D236" s="370"/>
      <c r="E236" s="491"/>
      <c r="F236" s="606"/>
    </row>
    <row r="237" spans="1:6" x14ac:dyDescent="0.25">
      <c r="A237" s="235" t="s">
        <v>7</v>
      </c>
      <c r="B237" s="376" t="str">
        <f>B5</f>
        <v>SANITARY FITTINGS - CLIENT SUPPLY</v>
      </c>
      <c r="C237" s="563"/>
      <c r="D237" s="370"/>
      <c r="E237" s="491"/>
      <c r="F237" s="606">
        <f>F63</f>
        <v>295600</v>
      </c>
    </row>
    <row r="238" spans="1:6" x14ac:dyDescent="0.25">
      <c r="A238" s="279"/>
      <c r="B238" s="375"/>
      <c r="C238" s="563"/>
      <c r="D238" s="370"/>
      <c r="E238" s="491"/>
      <c r="F238" s="606"/>
    </row>
    <row r="239" spans="1:6" x14ac:dyDescent="0.25">
      <c r="A239" s="565" t="s">
        <v>23</v>
      </c>
      <c r="B239" s="376" t="str">
        <f>B69</f>
        <v>SANITARY FITTINGS - LABOUR</v>
      </c>
      <c r="C239" s="563"/>
      <c r="D239" s="370"/>
      <c r="E239" s="491"/>
      <c r="F239" s="606">
        <f>F112</f>
        <v>0</v>
      </c>
    </row>
    <row r="240" spans="1:6" x14ac:dyDescent="0.25">
      <c r="A240" s="279"/>
      <c r="B240" s="376"/>
      <c r="C240" s="563"/>
      <c r="D240" s="370"/>
      <c r="E240" s="491"/>
      <c r="F240" s="606"/>
    </row>
    <row r="241" spans="1:6" x14ac:dyDescent="0.25">
      <c r="A241" s="235" t="s">
        <v>59</v>
      </c>
      <c r="B241" s="375" t="str">
        <f>B118</f>
        <v xml:space="preserve">PLUMBING INSTALLATIONS </v>
      </c>
      <c r="C241" s="563"/>
      <c r="D241" s="370"/>
      <c r="E241" s="491"/>
      <c r="F241" s="606">
        <f>F170</f>
        <v>0</v>
      </c>
    </row>
    <row r="242" spans="1:6" x14ac:dyDescent="0.25">
      <c r="A242" s="279"/>
      <c r="B242" s="375"/>
      <c r="C242" s="563"/>
      <c r="D242" s="370"/>
      <c r="E242" s="491"/>
      <c r="F242" s="606"/>
    </row>
    <row r="243" spans="1:6" x14ac:dyDescent="0.25">
      <c r="A243" s="235" t="s">
        <v>118</v>
      </c>
      <c r="B243" s="375" t="str">
        <f>B176</f>
        <v>DRAINAGE INSTALLATIONS</v>
      </c>
      <c r="C243" s="563"/>
      <c r="D243" s="370"/>
      <c r="E243" s="491"/>
      <c r="F243" s="606">
        <f>F230</f>
        <v>0</v>
      </c>
    </row>
    <row r="244" spans="1:6" x14ac:dyDescent="0.25">
      <c r="A244" s="279"/>
      <c r="B244" s="375"/>
      <c r="C244" s="563"/>
      <c r="D244" s="370"/>
      <c r="E244" s="491"/>
      <c r="F244" s="606"/>
    </row>
    <row r="245" spans="1:6" x14ac:dyDescent="0.25">
      <c r="A245" s="235"/>
      <c r="B245" s="375"/>
      <c r="C245" s="563"/>
      <c r="D245" s="370"/>
      <c r="E245" s="491"/>
      <c r="F245" s="606"/>
    </row>
    <row r="246" spans="1:6" x14ac:dyDescent="0.25">
      <c r="A246" s="279"/>
      <c r="B246" s="375"/>
      <c r="C246" s="563"/>
      <c r="D246" s="370"/>
      <c r="E246" s="491"/>
      <c r="F246" s="607"/>
    </row>
    <row r="247" spans="1:6" x14ac:dyDescent="0.25">
      <c r="A247" s="369"/>
      <c r="B247" s="881"/>
      <c r="C247" s="899"/>
      <c r="D247" s="564"/>
      <c r="E247" s="490"/>
      <c r="F247" s="904"/>
    </row>
    <row r="248" spans="1:6" x14ac:dyDescent="0.25">
      <c r="A248" s="279" t="s">
        <v>8</v>
      </c>
      <c r="B248" s="375" t="s">
        <v>229</v>
      </c>
      <c r="C248" s="563"/>
      <c r="D248" s="370"/>
      <c r="E248" s="491"/>
      <c r="F248" s="609">
        <f>SUM(F235:F247)</f>
        <v>295600</v>
      </c>
    </row>
    <row r="249" spans="1:6" x14ac:dyDescent="0.25">
      <c r="A249" s="279"/>
      <c r="B249" s="375"/>
      <c r="C249" s="563"/>
      <c r="D249" s="370"/>
      <c r="E249" s="491"/>
      <c r="F249" s="606"/>
    </row>
    <row r="250" spans="1:6" x14ac:dyDescent="0.25">
      <c r="A250" s="900" t="s">
        <v>11</v>
      </c>
      <c r="B250" s="878" t="s">
        <v>359</v>
      </c>
      <c r="C250" s="901"/>
      <c r="D250" s="902"/>
      <c r="E250" s="898"/>
      <c r="F250" s="905">
        <f>F248*9</f>
        <v>2660400</v>
      </c>
    </row>
    <row r="251" spans="1:6" x14ac:dyDescent="0.25">
      <c r="A251" s="900"/>
      <c r="B251" s="878"/>
      <c r="C251" s="901"/>
      <c r="D251" s="902"/>
      <c r="E251" s="898"/>
      <c r="F251" s="906"/>
    </row>
    <row r="252" spans="1:6" x14ac:dyDescent="0.25">
      <c r="A252" s="900"/>
      <c r="B252" s="878"/>
      <c r="C252" s="901"/>
      <c r="D252" s="902"/>
      <c r="E252" s="898"/>
      <c r="F252" s="906"/>
    </row>
    <row r="253" spans="1:6" x14ac:dyDescent="0.25">
      <c r="A253" s="900"/>
      <c r="B253" s="878"/>
      <c r="C253" s="901"/>
      <c r="D253" s="902"/>
      <c r="E253" s="898"/>
      <c r="F253" s="906"/>
    </row>
    <row r="254" spans="1:6" x14ac:dyDescent="0.25">
      <c r="A254" s="900"/>
      <c r="B254" s="878"/>
      <c r="C254" s="901"/>
      <c r="D254" s="902"/>
      <c r="E254" s="898"/>
      <c r="F254" s="906"/>
    </row>
    <row r="255" spans="1:6" x14ac:dyDescent="0.25">
      <c r="A255" s="279"/>
      <c r="B255" s="375"/>
      <c r="C255" s="563"/>
      <c r="D255" s="370"/>
      <c r="E255" s="491"/>
      <c r="F255" s="606"/>
    </row>
    <row r="256" spans="1:6" x14ac:dyDescent="0.25">
      <c r="A256" s="279"/>
      <c r="B256" s="375"/>
      <c r="C256" s="563"/>
      <c r="D256" s="370"/>
      <c r="E256" s="491"/>
      <c r="F256" s="606"/>
    </row>
    <row r="257" spans="1:6" x14ac:dyDescent="0.25">
      <c r="A257" s="279"/>
      <c r="B257" s="375"/>
      <c r="C257" s="563"/>
      <c r="D257" s="370"/>
      <c r="E257" s="491"/>
      <c r="F257" s="606"/>
    </row>
    <row r="258" spans="1:6" x14ac:dyDescent="0.25">
      <c r="A258" s="279"/>
      <c r="B258" s="375"/>
      <c r="C258" s="563"/>
      <c r="D258" s="370"/>
      <c r="E258" s="491"/>
      <c r="F258" s="606"/>
    </row>
    <row r="259" spans="1:6" x14ac:dyDescent="0.25">
      <c r="A259" s="279"/>
      <c r="B259" s="375"/>
      <c r="C259" s="563"/>
      <c r="D259" s="370"/>
      <c r="E259" s="491"/>
      <c r="F259" s="606"/>
    </row>
    <row r="260" spans="1:6" x14ac:dyDescent="0.25">
      <c r="A260" s="279"/>
      <c r="B260" s="375"/>
      <c r="C260" s="563"/>
      <c r="D260" s="370"/>
      <c r="E260" s="491"/>
      <c r="F260" s="606"/>
    </row>
    <row r="261" spans="1:6" x14ac:dyDescent="0.25">
      <c r="A261" s="279"/>
      <c r="B261" s="375"/>
      <c r="C261" s="563"/>
      <c r="D261" s="370"/>
      <c r="E261" s="491"/>
      <c r="F261" s="606"/>
    </row>
    <row r="262" spans="1:6" x14ac:dyDescent="0.25">
      <c r="A262" s="279"/>
      <c r="B262" s="375"/>
      <c r="C262" s="563"/>
      <c r="D262" s="370"/>
      <c r="E262" s="491"/>
      <c r="F262" s="606"/>
    </row>
    <row r="263" spans="1:6" x14ac:dyDescent="0.25">
      <c r="A263" s="279"/>
      <c r="B263" s="375"/>
      <c r="C263" s="563"/>
      <c r="D263" s="370"/>
      <c r="E263" s="491"/>
      <c r="F263" s="606"/>
    </row>
    <row r="264" spans="1:6" x14ac:dyDescent="0.25">
      <c r="A264" s="279"/>
      <c r="B264" s="375"/>
      <c r="C264" s="563"/>
      <c r="D264" s="370"/>
      <c r="E264" s="491"/>
      <c r="F264" s="606"/>
    </row>
    <row r="265" spans="1:6" x14ac:dyDescent="0.25">
      <c r="A265" s="279"/>
      <c r="B265" s="375"/>
      <c r="C265" s="563"/>
      <c r="D265" s="370"/>
      <c r="E265" s="491"/>
      <c r="F265" s="606"/>
    </row>
    <row r="266" spans="1:6" x14ac:dyDescent="0.25">
      <c r="A266" s="279"/>
      <c r="B266" s="375"/>
      <c r="C266" s="563"/>
      <c r="D266" s="370"/>
      <c r="E266" s="491"/>
      <c r="F266" s="606"/>
    </row>
    <row r="267" spans="1:6" x14ac:dyDescent="0.25">
      <c r="A267" s="279"/>
      <c r="B267" s="375"/>
      <c r="C267" s="563"/>
      <c r="D267" s="370"/>
      <c r="E267" s="491"/>
      <c r="F267" s="606"/>
    </row>
    <row r="268" spans="1:6" x14ac:dyDescent="0.25">
      <c r="A268" s="279"/>
      <c r="B268" s="375"/>
      <c r="C268" s="563"/>
      <c r="D268" s="370"/>
      <c r="E268" s="491"/>
      <c r="F268" s="606"/>
    </row>
    <row r="269" spans="1:6" x14ac:dyDescent="0.25">
      <c r="A269" s="279"/>
      <c r="B269" s="375"/>
      <c r="C269" s="563"/>
      <c r="D269" s="370"/>
      <c r="E269" s="491"/>
      <c r="F269" s="606"/>
    </row>
    <row r="270" spans="1:6" x14ac:dyDescent="0.25">
      <c r="A270" s="279"/>
      <c r="B270" s="375"/>
      <c r="C270" s="563"/>
      <c r="D270" s="370"/>
      <c r="E270" s="491"/>
      <c r="F270" s="606"/>
    </row>
    <row r="271" spans="1:6" x14ac:dyDescent="0.25">
      <c r="A271" s="279"/>
      <c r="B271" s="375"/>
      <c r="C271" s="563"/>
      <c r="D271" s="370"/>
      <c r="E271" s="491"/>
      <c r="F271" s="606"/>
    </row>
    <row r="272" spans="1:6" x14ac:dyDescent="0.25">
      <c r="A272" s="279"/>
      <c r="B272" s="375"/>
      <c r="C272" s="563"/>
      <c r="D272" s="370"/>
      <c r="E272" s="491"/>
      <c r="F272" s="606"/>
    </row>
    <row r="273" spans="1:6" x14ac:dyDescent="0.25">
      <c r="A273" s="279"/>
      <c r="B273" s="375"/>
      <c r="C273" s="563"/>
      <c r="D273" s="370"/>
      <c r="E273" s="491"/>
      <c r="F273" s="606"/>
    </row>
    <row r="274" spans="1:6" x14ac:dyDescent="0.25">
      <c r="A274" s="279"/>
      <c r="B274" s="375"/>
      <c r="C274" s="563"/>
      <c r="D274" s="370"/>
      <c r="E274" s="491"/>
      <c r="F274" s="606"/>
    </row>
    <row r="275" spans="1:6" x14ac:dyDescent="0.25">
      <c r="A275" s="279"/>
      <c r="B275" s="375"/>
      <c r="C275" s="563"/>
      <c r="D275" s="370"/>
      <c r="E275" s="491"/>
      <c r="F275" s="606"/>
    </row>
    <row r="276" spans="1:6" x14ac:dyDescent="0.25">
      <c r="A276" s="279"/>
      <c r="B276" s="375"/>
      <c r="C276" s="563"/>
      <c r="D276" s="370"/>
      <c r="E276" s="491"/>
      <c r="F276" s="606"/>
    </row>
    <row r="277" spans="1:6" x14ac:dyDescent="0.25">
      <c r="A277" s="279"/>
      <c r="B277" s="375"/>
      <c r="C277" s="563"/>
      <c r="D277" s="370"/>
      <c r="E277" s="491"/>
      <c r="F277" s="606"/>
    </row>
    <row r="278" spans="1:6" x14ac:dyDescent="0.25">
      <c r="A278" s="279"/>
      <c r="B278" s="375"/>
      <c r="C278" s="563"/>
      <c r="D278" s="370"/>
      <c r="E278" s="491"/>
      <c r="F278" s="606"/>
    </row>
    <row r="279" spans="1:6" x14ac:dyDescent="0.25">
      <c r="A279" s="279"/>
      <c r="B279" s="375"/>
      <c r="C279" s="563"/>
      <c r="D279" s="370"/>
      <c r="E279" s="491"/>
      <c r="F279" s="606"/>
    </row>
    <row r="280" spans="1:6" x14ac:dyDescent="0.25">
      <c r="A280" s="279"/>
      <c r="B280" s="375"/>
      <c r="C280" s="563"/>
      <c r="D280" s="370"/>
      <c r="E280" s="491"/>
      <c r="F280" s="606"/>
    </row>
    <row r="281" spans="1:6" x14ac:dyDescent="0.25">
      <c r="A281" s="279"/>
      <c r="B281" s="375"/>
      <c r="C281" s="563"/>
      <c r="D281" s="370"/>
      <c r="E281" s="491"/>
      <c r="F281" s="606"/>
    </row>
    <row r="282" spans="1:6" x14ac:dyDescent="0.25">
      <c r="A282" s="279"/>
      <c r="B282" s="375"/>
      <c r="C282" s="563"/>
      <c r="D282" s="370"/>
      <c r="E282" s="491"/>
      <c r="F282" s="606"/>
    </row>
    <row r="283" spans="1:6" x14ac:dyDescent="0.25">
      <c r="A283" s="279"/>
      <c r="B283" s="375"/>
      <c r="C283" s="563"/>
      <c r="D283" s="370"/>
      <c r="E283" s="491"/>
      <c r="F283" s="606"/>
    </row>
    <row r="284" spans="1:6" x14ac:dyDescent="0.25">
      <c r="A284" s="279"/>
      <c r="B284" s="375"/>
      <c r="C284" s="563"/>
      <c r="D284" s="370"/>
      <c r="E284" s="491"/>
      <c r="F284" s="606"/>
    </row>
    <row r="285" spans="1:6" x14ac:dyDescent="0.25">
      <c r="A285" s="279"/>
      <c r="B285" s="375"/>
      <c r="C285" s="563"/>
      <c r="D285" s="370"/>
      <c r="E285" s="491"/>
      <c r="F285" s="606"/>
    </row>
    <row r="286" spans="1:6" x14ac:dyDescent="0.25">
      <c r="A286" s="279"/>
      <c r="B286" s="375"/>
      <c r="C286" s="563"/>
      <c r="D286" s="370"/>
      <c r="E286" s="491"/>
      <c r="F286" s="606"/>
    </row>
    <row r="287" spans="1:6" x14ac:dyDescent="0.25">
      <c r="A287" s="279"/>
      <c r="B287" s="375"/>
      <c r="C287" s="563"/>
      <c r="D287" s="370"/>
      <c r="E287" s="491"/>
      <c r="F287" s="606"/>
    </row>
    <row r="288" spans="1:6" x14ac:dyDescent="0.25">
      <c r="A288" s="279"/>
      <c r="B288" s="375"/>
      <c r="C288" s="563"/>
      <c r="D288" s="370"/>
      <c r="E288" s="491"/>
      <c r="F288" s="606"/>
    </row>
    <row r="289" spans="1:6" x14ac:dyDescent="0.25">
      <c r="A289" s="279"/>
      <c r="B289" s="375"/>
      <c r="C289" s="563"/>
      <c r="D289" s="370"/>
      <c r="E289" s="491"/>
      <c r="F289" s="606"/>
    </row>
    <row r="290" spans="1:6" x14ac:dyDescent="0.25">
      <c r="A290" s="279"/>
      <c r="B290" s="375"/>
      <c r="C290" s="563"/>
      <c r="D290" s="370"/>
      <c r="E290" s="491"/>
      <c r="F290" s="606"/>
    </row>
    <row r="291" spans="1:6" x14ac:dyDescent="0.25">
      <c r="A291" s="279"/>
      <c r="B291" s="375"/>
      <c r="C291" s="563"/>
      <c r="D291" s="370"/>
      <c r="E291" s="491"/>
      <c r="F291" s="606"/>
    </row>
    <row r="292" spans="1:6" x14ac:dyDescent="0.25">
      <c r="A292" s="279"/>
      <c r="B292" s="375"/>
      <c r="C292" s="563"/>
      <c r="D292" s="370"/>
      <c r="E292" s="491"/>
      <c r="F292" s="606"/>
    </row>
    <row r="293" spans="1:6" x14ac:dyDescent="0.25">
      <c r="A293" s="377" t="s">
        <v>13</v>
      </c>
      <c r="B293" s="378" t="s">
        <v>475</v>
      </c>
      <c r="C293" s="577"/>
      <c r="D293" s="578"/>
      <c r="E293" s="495"/>
      <c r="F293" s="614">
        <f>F250</f>
        <v>2660400</v>
      </c>
    </row>
    <row r="294" spans="1:6" x14ac:dyDescent="0.25">
      <c r="A294" s="381"/>
      <c r="B294" s="382"/>
      <c r="C294" s="579"/>
      <c r="D294" s="580"/>
      <c r="E294" s="496"/>
      <c r="F294" s="615"/>
    </row>
  </sheetData>
  <sheetProtection algorithmName="SHA-512" hashValue="27JadCl+BWjgSvlcNST2tzoZ/kl/bgXV0tDTUWRNFroHfQ+G2r7faKIZcRv8ma/hOUbQga4d9/853j4W+jUPog==" saltValue="Ihm2+5AdM29zBXPA+U4I/g==" spinCount="100000" sheet="1" objects="1" scenarios="1"/>
  <mergeCells count="16">
    <mergeCell ref="A66:A67"/>
    <mergeCell ref="B66:B67"/>
    <mergeCell ref="C66:C67"/>
    <mergeCell ref="D66:D67"/>
    <mergeCell ref="A2:A3"/>
    <mergeCell ref="B2:B3"/>
    <mergeCell ref="C2:C3"/>
    <mergeCell ref="D2:D3"/>
    <mergeCell ref="A115:A116"/>
    <mergeCell ref="B115:B116"/>
    <mergeCell ref="C115:C116"/>
    <mergeCell ref="D115:D116"/>
    <mergeCell ref="A173:A174"/>
    <mergeCell ref="B173:B174"/>
    <mergeCell ref="C173:C174"/>
    <mergeCell ref="D173:D174"/>
  </mergeCells>
  <pageMargins left="0.77291666666666703" right="0.45" top="0.90625" bottom="0.75" header="0.3" footer="0.3"/>
  <pageSetup scale="70" firstPageNumber="39"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7"/>
  <sheetViews>
    <sheetView view="pageBreakPreview" topLeftCell="A243" zoomScale="87" zoomScaleNormal="100" zoomScaleSheetLayoutView="87" zoomScalePageLayoutView="80" workbookViewId="0">
      <selection activeCell="K257" sqref="K257"/>
    </sheetView>
  </sheetViews>
  <sheetFormatPr defaultRowHeight="15" x14ac:dyDescent="0.25"/>
  <cols>
    <col min="1" max="1" width="7.140625" style="384" customWidth="1"/>
    <col min="2" max="2" width="81" style="314" customWidth="1"/>
    <col min="3" max="3" width="5.5703125" style="498" bestFit="1" customWidth="1"/>
    <col min="4" max="4" width="7" style="499" bestFit="1" customWidth="1"/>
    <col min="5" max="5" width="11.140625" style="497" bestFit="1" customWidth="1"/>
    <col min="6" max="6" width="15.7109375" style="162" bestFit="1" customWidth="1"/>
    <col min="7" max="9" width="9.140625" style="220"/>
    <col min="10" max="16384" width="9.140625" style="166"/>
  </cols>
  <sheetData>
    <row r="1" spans="1:6" x14ac:dyDescent="0.25">
      <c r="A1" s="227" t="s">
        <v>340</v>
      </c>
      <c r="B1" s="228"/>
      <c r="C1" s="907"/>
      <c r="D1" s="908"/>
      <c r="E1" s="460"/>
      <c r="F1" s="161"/>
    </row>
    <row r="2" spans="1:6" x14ac:dyDescent="0.25">
      <c r="A2" s="1015" t="s">
        <v>0</v>
      </c>
      <c r="B2" s="1017" t="s">
        <v>1</v>
      </c>
      <c r="C2" s="1019" t="s">
        <v>4</v>
      </c>
      <c r="D2" s="1036" t="s">
        <v>5</v>
      </c>
      <c r="E2" s="167" t="s">
        <v>2</v>
      </c>
      <c r="F2" s="157" t="s">
        <v>6</v>
      </c>
    </row>
    <row r="3" spans="1:6" x14ac:dyDescent="0.25">
      <c r="A3" s="1016"/>
      <c r="B3" s="1018"/>
      <c r="C3" s="1020"/>
      <c r="D3" s="1037"/>
      <c r="E3" s="168" t="s">
        <v>3</v>
      </c>
      <c r="F3" s="158" t="s">
        <v>3</v>
      </c>
    </row>
    <row r="4" spans="1:6" x14ac:dyDescent="0.25">
      <c r="A4" s="231"/>
      <c r="B4" s="232"/>
      <c r="C4" s="500"/>
      <c r="D4" s="501"/>
      <c r="E4" s="461"/>
      <c r="F4" s="583"/>
    </row>
    <row r="5" spans="1:6" x14ac:dyDescent="0.25">
      <c r="A5" s="235" t="s">
        <v>7</v>
      </c>
      <c r="B5" s="236" t="s">
        <v>473</v>
      </c>
      <c r="C5" s="237"/>
      <c r="D5" s="238"/>
      <c r="E5" s="171"/>
      <c r="F5" s="829"/>
    </row>
    <row r="6" spans="1:6" x14ac:dyDescent="0.25">
      <c r="A6" s="235"/>
      <c r="B6" s="236"/>
      <c r="C6" s="237"/>
      <c r="D6" s="238"/>
      <c r="E6" s="171"/>
      <c r="F6" s="829"/>
    </row>
    <row r="7" spans="1:6" ht="11.25" customHeight="1" x14ac:dyDescent="0.25">
      <c r="A7" s="241"/>
      <c r="B7" s="242"/>
      <c r="C7" s="245"/>
      <c r="D7" s="258"/>
      <c r="E7" s="178"/>
      <c r="F7" s="392"/>
    </row>
    <row r="8" spans="1:6" ht="30" x14ac:dyDescent="0.25">
      <c r="A8" s="241" t="s">
        <v>8</v>
      </c>
      <c r="B8" s="242" t="s">
        <v>474</v>
      </c>
      <c r="C8" s="245"/>
      <c r="D8" s="258"/>
      <c r="E8" s="178"/>
      <c r="F8" s="392">
        <v>270350</v>
      </c>
    </row>
    <row r="9" spans="1:6" x14ac:dyDescent="0.25">
      <c r="A9" s="253"/>
      <c r="B9" s="252"/>
      <c r="C9" s="245"/>
      <c r="D9" s="245"/>
      <c r="E9" s="178"/>
      <c r="F9" s="392"/>
    </row>
    <row r="10" spans="1:6" x14ac:dyDescent="0.25">
      <c r="A10" s="243"/>
      <c r="B10" s="242"/>
      <c r="C10" s="243"/>
      <c r="D10" s="243"/>
      <c r="E10" s="176"/>
      <c r="F10" s="159"/>
    </row>
    <row r="11" spans="1:6" x14ac:dyDescent="0.25">
      <c r="A11" s="243"/>
      <c r="B11" s="246"/>
      <c r="C11" s="243"/>
      <c r="D11" s="243"/>
      <c r="E11" s="176"/>
      <c r="F11" s="159"/>
    </row>
    <row r="12" spans="1:6" x14ac:dyDescent="0.25">
      <c r="A12" s="247"/>
      <c r="B12" s="242"/>
      <c r="C12" s="243"/>
      <c r="D12" s="243"/>
      <c r="E12" s="176"/>
      <c r="F12" s="159"/>
    </row>
    <row r="13" spans="1:6" x14ac:dyDescent="0.25">
      <c r="A13" s="243"/>
      <c r="B13" s="248"/>
      <c r="C13" s="243"/>
      <c r="D13" s="243"/>
      <c r="E13" s="176"/>
      <c r="F13" s="159"/>
    </row>
    <row r="14" spans="1:6" x14ac:dyDescent="0.25">
      <c r="A14" s="243"/>
      <c r="B14" s="249"/>
      <c r="C14" s="502"/>
      <c r="D14" s="502"/>
      <c r="E14" s="173"/>
      <c r="F14" s="159"/>
    </row>
    <row r="15" spans="1:6" x14ac:dyDescent="0.25">
      <c r="A15" s="241"/>
      <c r="B15" s="242"/>
      <c r="C15" s="243"/>
      <c r="D15" s="243"/>
      <c r="E15" s="176"/>
      <c r="F15" s="159"/>
    </row>
    <row r="16" spans="1:6" x14ac:dyDescent="0.25">
      <c r="A16" s="243"/>
      <c r="B16" s="248"/>
      <c r="C16" s="243"/>
      <c r="D16" s="243"/>
      <c r="E16" s="176"/>
      <c r="F16" s="159"/>
    </row>
    <row r="17" spans="1:6" x14ac:dyDescent="0.25">
      <c r="A17" s="241"/>
      <c r="B17" s="251"/>
      <c r="C17" s="243"/>
      <c r="D17" s="243"/>
      <c r="E17" s="176"/>
      <c r="F17" s="159"/>
    </row>
    <row r="18" spans="1:6" x14ac:dyDescent="0.25">
      <c r="A18" s="241"/>
      <c r="B18" s="242"/>
      <c r="C18" s="245"/>
      <c r="D18" s="245"/>
      <c r="E18" s="176"/>
      <c r="F18" s="159"/>
    </row>
    <row r="19" spans="1:6" x14ac:dyDescent="0.25">
      <c r="A19" s="241"/>
      <c r="B19" s="252"/>
      <c r="C19" s="243"/>
      <c r="D19" s="243"/>
      <c r="E19" s="176"/>
      <c r="F19" s="159"/>
    </row>
    <row r="20" spans="1:6" x14ac:dyDescent="0.25">
      <c r="A20" s="241"/>
      <c r="B20" s="242"/>
      <c r="C20" s="245"/>
      <c r="D20" s="245"/>
      <c r="E20" s="176"/>
      <c r="F20" s="159"/>
    </row>
    <row r="21" spans="1:6" x14ac:dyDescent="0.25">
      <c r="A21" s="241"/>
      <c r="B21" s="252"/>
      <c r="C21" s="243"/>
      <c r="D21" s="243"/>
      <c r="E21" s="176"/>
      <c r="F21" s="159"/>
    </row>
    <row r="22" spans="1:6" x14ac:dyDescent="0.25">
      <c r="A22" s="253"/>
      <c r="B22" s="236"/>
      <c r="C22" s="239"/>
      <c r="D22" s="240"/>
      <c r="E22" s="173"/>
      <c r="F22" s="159"/>
    </row>
    <row r="23" spans="1:6" x14ac:dyDescent="0.25">
      <c r="A23" s="241"/>
      <c r="B23" s="242"/>
      <c r="C23" s="243"/>
      <c r="D23" s="243"/>
      <c r="E23" s="176"/>
      <c r="F23" s="159"/>
    </row>
    <row r="24" spans="1:6" x14ac:dyDescent="0.25">
      <c r="A24" s="241"/>
      <c r="B24" s="242"/>
      <c r="C24" s="243"/>
      <c r="D24" s="243"/>
      <c r="E24" s="176"/>
      <c r="F24" s="159"/>
    </row>
    <row r="25" spans="1:6" x14ac:dyDescent="0.25">
      <c r="A25" s="243"/>
      <c r="B25" s="236"/>
      <c r="C25" s="503"/>
      <c r="D25" s="504"/>
      <c r="E25" s="465"/>
      <c r="F25" s="159"/>
    </row>
    <row r="26" spans="1:6" x14ac:dyDescent="0.25">
      <c r="A26" s="243"/>
      <c r="B26" s="242"/>
      <c r="C26" s="243"/>
      <c r="D26" s="243"/>
      <c r="E26" s="176"/>
      <c r="F26" s="159"/>
    </row>
    <row r="27" spans="1:6" x14ac:dyDescent="0.25">
      <c r="A27" s="241"/>
      <c r="B27" s="242"/>
      <c r="C27" s="505"/>
      <c r="D27" s="243"/>
      <c r="E27" s="176"/>
      <c r="F27" s="159"/>
    </row>
    <row r="28" spans="1:6" x14ac:dyDescent="0.25">
      <c r="A28" s="243"/>
      <c r="B28" s="506"/>
      <c r="C28" s="505"/>
      <c r="D28" s="243"/>
      <c r="E28" s="176"/>
      <c r="F28" s="159"/>
    </row>
    <row r="29" spans="1:6" x14ac:dyDescent="0.25">
      <c r="A29" s="243"/>
      <c r="B29" s="242"/>
      <c r="C29" s="243"/>
      <c r="D29" s="244"/>
      <c r="E29" s="176"/>
      <c r="F29" s="159"/>
    </row>
    <row r="30" spans="1:6" x14ac:dyDescent="0.25">
      <c r="A30" s="243"/>
      <c r="B30" s="252"/>
      <c r="C30" s="505"/>
      <c r="D30" s="243"/>
      <c r="E30" s="176"/>
      <c r="F30" s="159"/>
    </row>
    <row r="31" spans="1:6" x14ac:dyDescent="0.25">
      <c r="A31" s="254"/>
      <c r="B31" s="255"/>
      <c r="C31" s="256"/>
      <c r="D31" s="256"/>
      <c r="E31" s="184"/>
      <c r="F31" s="391"/>
    </row>
    <row r="32" spans="1:6" x14ac:dyDescent="0.25">
      <c r="A32" s="254"/>
      <c r="B32" s="242"/>
      <c r="C32" s="256"/>
      <c r="D32" s="256"/>
      <c r="E32" s="176"/>
      <c r="F32" s="391"/>
    </row>
    <row r="33" spans="1:6" x14ac:dyDescent="0.25">
      <c r="A33" s="243"/>
      <c r="B33" s="242"/>
      <c r="C33" s="243"/>
      <c r="D33" s="244"/>
      <c r="E33" s="462"/>
      <c r="F33" s="159"/>
    </row>
    <row r="34" spans="1:6" x14ac:dyDescent="0.25">
      <c r="A34" s="243"/>
      <c r="B34" s="236"/>
      <c r="C34" s="503"/>
      <c r="D34" s="504"/>
      <c r="E34" s="465"/>
      <c r="F34" s="159"/>
    </row>
    <row r="35" spans="1:6" x14ac:dyDescent="0.25">
      <c r="A35" s="243"/>
      <c r="B35" s="242"/>
      <c r="C35" s="243"/>
      <c r="D35" s="243"/>
      <c r="E35" s="176"/>
      <c r="F35" s="159"/>
    </row>
    <row r="36" spans="1:6" x14ac:dyDescent="0.25">
      <c r="A36" s="243"/>
      <c r="B36" s="507"/>
      <c r="C36" s="243"/>
      <c r="D36" s="244"/>
      <c r="E36" s="176"/>
      <c r="F36" s="159"/>
    </row>
    <row r="37" spans="1:6" x14ac:dyDescent="0.25">
      <c r="A37" s="243"/>
      <c r="B37" s="262"/>
      <c r="C37" s="243"/>
      <c r="D37" s="244"/>
      <c r="E37" s="176"/>
      <c r="F37" s="159"/>
    </row>
    <row r="38" spans="1:6" x14ac:dyDescent="0.25">
      <c r="A38" s="243"/>
      <c r="B38" s="242"/>
      <c r="C38" s="243"/>
      <c r="D38" s="243"/>
      <c r="E38" s="176"/>
      <c r="F38" s="159"/>
    </row>
    <row r="39" spans="1:6" x14ac:dyDescent="0.25">
      <c r="A39" s="243"/>
      <c r="B39" s="248"/>
      <c r="C39" s="243"/>
      <c r="D39" s="243"/>
      <c r="E39" s="176"/>
      <c r="F39" s="159"/>
    </row>
    <row r="40" spans="1:6" x14ac:dyDescent="0.25">
      <c r="A40" s="243"/>
      <c r="B40" s="248"/>
      <c r="C40" s="243"/>
      <c r="D40" s="243"/>
      <c r="E40" s="176"/>
      <c r="F40" s="159"/>
    </row>
    <row r="41" spans="1:6" x14ac:dyDescent="0.25">
      <c r="A41" s="243"/>
      <c r="B41" s="248"/>
      <c r="C41" s="243"/>
      <c r="D41" s="243"/>
      <c r="E41" s="176"/>
      <c r="F41" s="159"/>
    </row>
    <row r="42" spans="1:6" x14ac:dyDescent="0.25">
      <c r="A42" s="243"/>
      <c r="B42" s="248"/>
      <c r="C42" s="243"/>
      <c r="D42" s="243"/>
      <c r="E42" s="176"/>
      <c r="F42" s="159"/>
    </row>
    <row r="43" spans="1:6" x14ac:dyDescent="0.25">
      <c r="A43" s="243"/>
      <c r="B43" s="248"/>
      <c r="C43" s="243"/>
      <c r="D43" s="243"/>
      <c r="E43" s="176"/>
      <c r="F43" s="159"/>
    </row>
    <row r="44" spans="1:6" x14ac:dyDescent="0.25">
      <c r="A44" s="243"/>
      <c r="B44" s="248"/>
      <c r="C44" s="243"/>
      <c r="D44" s="243"/>
      <c r="E44" s="176"/>
      <c r="F44" s="159"/>
    </row>
    <row r="45" spans="1:6" x14ac:dyDescent="0.25">
      <c r="A45" s="243"/>
      <c r="B45" s="248"/>
      <c r="C45" s="243"/>
      <c r="D45" s="243"/>
      <c r="E45" s="176"/>
      <c r="F45" s="159"/>
    </row>
    <row r="46" spans="1:6" x14ac:dyDescent="0.25">
      <c r="A46" s="243"/>
      <c r="B46" s="248"/>
      <c r="C46" s="243"/>
      <c r="D46" s="243"/>
      <c r="E46" s="176"/>
      <c r="F46" s="159"/>
    </row>
    <row r="47" spans="1:6" x14ac:dyDescent="0.25">
      <c r="A47" s="243"/>
      <c r="B47" s="264"/>
      <c r="C47" s="243"/>
      <c r="D47" s="244"/>
      <c r="E47" s="462"/>
      <c r="F47" s="159"/>
    </row>
    <row r="48" spans="1:6" x14ac:dyDescent="0.25">
      <c r="A48" s="243"/>
      <c r="B48" s="264"/>
      <c r="C48" s="243"/>
      <c r="D48" s="244"/>
      <c r="E48" s="462"/>
      <c r="F48" s="159"/>
    </row>
    <row r="49" spans="1:6" x14ac:dyDescent="0.25">
      <c r="A49" s="243"/>
      <c r="B49" s="264"/>
      <c r="C49" s="243"/>
      <c r="D49" s="244"/>
      <c r="E49" s="462"/>
      <c r="F49" s="159"/>
    </row>
    <row r="50" spans="1:6" x14ac:dyDescent="0.25">
      <c r="A50" s="243"/>
      <c r="B50" s="264"/>
      <c r="C50" s="243"/>
      <c r="D50" s="244"/>
      <c r="E50" s="462"/>
      <c r="F50" s="159"/>
    </row>
    <row r="51" spans="1:6" x14ac:dyDescent="0.25">
      <c r="A51" s="243"/>
      <c r="B51" s="264"/>
      <c r="C51" s="243"/>
      <c r="D51" s="244"/>
      <c r="E51" s="462"/>
      <c r="F51" s="159"/>
    </row>
    <row r="52" spans="1:6" x14ac:dyDescent="0.25">
      <c r="A52" s="243"/>
      <c r="B52" s="246"/>
      <c r="C52" s="243"/>
      <c r="D52" s="244"/>
      <c r="E52" s="462"/>
      <c r="F52" s="159"/>
    </row>
    <row r="53" spans="1:6" x14ac:dyDescent="0.25">
      <c r="A53" s="243"/>
      <c r="B53" s="246"/>
      <c r="C53" s="243"/>
      <c r="D53" s="244"/>
      <c r="E53" s="462"/>
      <c r="F53" s="159"/>
    </row>
    <row r="54" spans="1:6" x14ac:dyDescent="0.25">
      <c r="A54" s="243"/>
      <c r="B54" s="246"/>
      <c r="C54" s="243"/>
      <c r="D54" s="244"/>
      <c r="E54" s="462"/>
      <c r="F54" s="159"/>
    </row>
    <row r="55" spans="1:6" x14ac:dyDescent="0.25">
      <c r="A55" s="243"/>
      <c r="B55" s="246"/>
      <c r="C55" s="243"/>
      <c r="D55" s="244"/>
      <c r="E55" s="462"/>
      <c r="F55" s="159"/>
    </row>
    <row r="56" spans="1:6" x14ac:dyDescent="0.25">
      <c r="A56" s="243"/>
      <c r="B56" s="246"/>
      <c r="C56" s="243"/>
      <c r="D56" s="244"/>
      <c r="E56" s="462"/>
      <c r="F56" s="159"/>
    </row>
    <row r="57" spans="1:6" x14ac:dyDescent="0.25">
      <c r="A57" s="243"/>
      <c r="B57" s="246"/>
      <c r="C57" s="243"/>
      <c r="D57" s="244"/>
      <c r="E57" s="462"/>
      <c r="F57" s="159"/>
    </row>
    <row r="58" spans="1:6" x14ac:dyDescent="0.25">
      <c r="A58" s="243"/>
      <c r="B58" s="242"/>
      <c r="C58" s="243"/>
      <c r="D58" s="244"/>
      <c r="E58" s="462"/>
      <c r="F58" s="159"/>
    </row>
    <row r="59" spans="1:6" x14ac:dyDescent="0.25">
      <c r="A59" s="243"/>
      <c r="B59" s="242"/>
      <c r="C59" s="243"/>
      <c r="D59" s="244"/>
      <c r="E59" s="176"/>
      <c r="F59" s="159"/>
    </row>
    <row r="60" spans="1:6" x14ac:dyDescent="0.25">
      <c r="A60" s="909"/>
      <c r="B60" s="242"/>
      <c r="C60" s="505"/>
      <c r="D60" s="244"/>
      <c r="E60" s="176"/>
      <c r="F60" s="159"/>
    </row>
    <row r="61" spans="1:6" x14ac:dyDescent="0.25">
      <c r="A61" s="243"/>
      <c r="B61" s="506"/>
      <c r="C61" s="245"/>
      <c r="D61" s="258"/>
      <c r="E61" s="176"/>
      <c r="F61" s="159"/>
    </row>
    <row r="62" spans="1:6" x14ac:dyDescent="0.25">
      <c r="A62" s="243"/>
      <c r="B62" s="242"/>
      <c r="C62" s="245"/>
      <c r="D62" s="258"/>
      <c r="E62" s="176"/>
      <c r="F62" s="159"/>
    </row>
    <row r="63" spans="1:6" x14ac:dyDescent="0.25">
      <c r="A63" s="243"/>
      <c r="B63" s="252"/>
      <c r="C63" s="505"/>
      <c r="D63" s="243"/>
      <c r="E63" s="176"/>
      <c r="F63" s="159"/>
    </row>
    <row r="64" spans="1:6" x14ac:dyDescent="0.25">
      <c r="A64" s="231"/>
      <c r="B64" s="267" t="s">
        <v>22</v>
      </c>
      <c r="C64" s="509"/>
      <c r="D64" s="509"/>
      <c r="E64" s="463"/>
      <c r="F64" s="584">
        <f>SUM(F6:F63)</f>
        <v>270350</v>
      </c>
    </row>
    <row r="65" spans="1:6" x14ac:dyDescent="0.25">
      <c r="A65" s="269"/>
      <c r="B65" s="270"/>
      <c r="C65" s="510"/>
      <c r="D65" s="510"/>
      <c r="E65" s="464"/>
      <c r="F65" s="585"/>
    </row>
    <row r="66" spans="1:6" x14ac:dyDescent="0.25">
      <c r="A66" s="227" t="s">
        <v>340</v>
      </c>
      <c r="B66" s="228"/>
      <c r="C66" s="907"/>
      <c r="D66" s="908"/>
      <c r="E66" s="460"/>
      <c r="F66" s="161"/>
    </row>
    <row r="67" spans="1:6" x14ac:dyDescent="0.25">
      <c r="A67" s="1015" t="s">
        <v>0</v>
      </c>
      <c r="B67" s="1017" t="s">
        <v>1</v>
      </c>
      <c r="C67" s="1019" t="s">
        <v>4</v>
      </c>
      <c r="D67" s="1036" t="s">
        <v>5</v>
      </c>
      <c r="E67" s="167" t="s">
        <v>2</v>
      </c>
      <c r="F67" s="157" t="s">
        <v>6</v>
      </c>
    </row>
    <row r="68" spans="1:6" x14ac:dyDescent="0.25">
      <c r="A68" s="1016"/>
      <c r="B68" s="1018"/>
      <c r="C68" s="1020"/>
      <c r="D68" s="1037"/>
      <c r="E68" s="168" t="s">
        <v>3</v>
      </c>
      <c r="F68" s="158" t="s">
        <v>3</v>
      </c>
    </row>
    <row r="69" spans="1:6" ht="10.5" customHeight="1" x14ac:dyDescent="0.25">
      <c r="A69" s="231"/>
      <c r="B69" s="232"/>
      <c r="C69" s="500"/>
      <c r="D69" s="501"/>
      <c r="E69" s="461"/>
      <c r="F69" s="583"/>
    </row>
    <row r="70" spans="1:6" x14ac:dyDescent="0.25">
      <c r="A70" s="235" t="s">
        <v>7</v>
      </c>
      <c r="B70" s="236" t="s">
        <v>375</v>
      </c>
      <c r="C70" s="239"/>
      <c r="D70" s="240"/>
      <c r="E70" s="173"/>
      <c r="F70" s="388"/>
    </row>
    <row r="71" spans="1:6" ht="60" x14ac:dyDescent="0.25">
      <c r="A71" s="241"/>
      <c r="B71" s="242" t="s">
        <v>227</v>
      </c>
      <c r="C71" s="243"/>
      <c r="D71" s="244"/>
      <c r="E71" s="176"/>
      <c r="F71" s="389"/>
    </row>
    <row r="72" spans="1:6" ht="8.25" customHeight="1" x14ac:dyDescent="0.25">
      <c r="A72" s="241"/>
      <c r="B72" s="242"/>
      <c r="C72" s="243"/>
      <c r="D72" s="244"/>
      <c r="E72" s="176"/>
      <c r="F72" s="389"/>
    </row>
    <row r="73" spans="1:6" x14ac:dyDescent="0.25">
      <c r="A73" s="253"/>
      <c r="B73" s="236" t="s">
        <v>302</v>
      </c>
      <c r="C73" s="239"/>
      <c r="D73" s="240"/>
      <c r="E73" s="173"/>
      <c r="F73" s="388"/>
    </row>
    <row r="74" spans="1:6" ht="75" x14ac:dyDescent="0.25">
      <c r="A74" s="253" t="s">
        <v>8</v>
      </c>
      <c r="B74" s="252" t="s">
        <v>462</v>
      </c>
      <c r="C74" s="243">
        <v>5</v>
      </c>
      <c r="D74" s="243" t="s">
        <v>9</v>
      </c>
      <c r="E74" s="176"/>
      <c r="F74" s="159">
        <f>C74*E74</f>
        <v>0</v>
      </c>
    </row>
    <row r="75" spans="1:6" ht="7.5" customHeight="1" x14ac:dyDescent="0.25">
      <c r="A75" s="243"/>
      <c r="B75" s="242"/>
      <c r="C75" s="243"/>
      <c r="D75" s="243"/>
      <c r="E75" s="176"/>
      <c r="F75" s="159"/>
    </row>
    <row r="76" spans="1:6" x14ac:dyDescent="0.25">
      <c r="A76" s="243"/>
      <c r="B76" s="246" t="s">
        <v>10</v>
      </c>
      <c r="C76" s="243"/>
      <c r="D76" s="243"/>
      <c r="E76" s="176"/>
      <c r="F76" s="159"/>
    </row>
    <row r="77" spans="1:6" ht="30" x14ac:dyDescent="0.25">
      <c r="A77" s="247" t="s">
        <v>11</v>
      </c>
      <c r="B77" s="242" t="s">
        <v>463</v>
      </c>
      <c r="C77" s="243">
        <v>5</v>
      </c>
      <c r="D77" s="243" t="s">
        <v>9</v>
      </c>
      <c r="E77" s="176"/>
      <c r="F77" s="159">
        <f>C77*E77</f>
        <v>0</v>
      </c>
    </row>
    <row r="78" spans="1:6" ht="6.75" customHeight="1" x14ac:dyDescent="0.25">
      <c r="A78" s="243"/>
      <c r="B78" s="248"/>
      <c r="C78" s="243"/>
      <c r="D78" s="243"/>
      <c r="E78" s="176"/>
      <c r="F78" s="159"/>
    </row>
    <row r="79" spans="1:6" x14ac:dyDescent="0.25">
      <c r="A79" s="243"/>
      <c r="B79" s="249" t="s">
        <v>12</v>
      </c>
      <c r="C79" s="502"/>
      <c r="D79" s="502"/>
      <c r="E79" s="173"/>
      <c r="F79" s="159"/>
    </row>
    <row r="80" spans="1:6" x14ac:dyDescent="0.25">
      <c r="A80" s="241" t="s">
        <v>13</v>
      </c>
      <c r="B80" s="242" t="s">
        <v>250</v>
      </c>
      <c r="C80" s="243">
        <v>5</v>
      </c>
      <c r="D80" s="243" t="s">
        <v>9</v>
      </c>
      <c r="E80" s="176"/>
      <c r="F80" s="159">
        <f>C80*E80</f>
        <v>0</v>
      </c>
    </row>
    <row r="81" spans="1:6" ht="8.25" customHeight="1" x14ac:dyDescent="0.25">
      <c r="A81" s="243"/>
      <c r="B81" s="248"/>
      <c r="C81" s="243"/>
      <c r="D81" s="243"/>
      <c r="E81" s="176"/>
      <c r="F81" s="159"/>
    </row>
    <row r="82" spans="1:6" x14ac:dyDescent="0.25">
      <c r="A82" s="241"/>
      <c r="B82" s="251" t="s">
        <v>14</v>
      </c>
      <c r="C82" s="243"/>
      <c r="D82" s="243"/>
      <c r="E82" s="176"/>
      <c r="F82" s="159"/>
    </row>
    <row r="83" spans="1:6" ht="60" x14ac:dyDescent="0.25">
      <c r="A83" s="241" t="s">
        <v>15</v>
      </c>
      <c r="B83" s="252" t="s">
        <v>251</v>
      </c>
      <c r="C83" s="245">
        <v>4</v>
      </c>
      <c r="D83" s="245" t="s">
        <v>9</v>
      </c>
      <c r="E83" s="176"/>
      <c r="F83" s="159">
        <f>C83*E83</f>
        <v>0</v>
      </c>
    </row>
    <row r="84" spans="1:6" ht="8.25" customHeight="1" x14ac:dyDescent="0.25">
      <c r="A84" s="241"/>
      <c r="B84" s="252"/>
      <c r="C84" s="243"/>
      <c r="D84" s="243"/>
      <c r="E84" s="176"/>
      <c r="F84" s="159"/>
    </row>
    <row r="85" spans="1:6" ht="60" x14ac:dyDescent="0.25">
      <c r="A85" s="241" t="s">
        <v>17</v>
      </c>
      <c r="B85" s="252" t="s">
        <v>467</v>
      </c>
      <c r="C85" s="245">
        <v>1</v>
      </c>
      <c r="D85" s="245" t="s">
        <v>9</v>
      </c>
      <c r="E85" s="176"/>
      <c r="F85" s="159">
        <f>C85*E85</f>
        <v>0</v>
      </c>
    </row>
    <row r="86" spans="1:6" ht="8.25" customHeight="1" x14ac:dyDescent="0.25">
      <c r="A86" s="241"/>
      <c r="B86" s="252"/>
      <c r="C86" s="243"/>
      <c r="D86" s="243"/>
      <c r="E86" s="176"/>
      <c r="F86" s="159"/>
    </row>
    <row r="87" spans="1:6" x14ac:dyDescent="0.25">
      <c r="A87" s="253" t="s">
        <v>18</v>
      </c>
      <c r="B87" s="236" t="s">
        <v>16</v>
      </c>
      <c r="C87" s="239"/>
      <c r="D87" s="240"/>
      <c r="E87" s="173"/>
      <c r="F87" s="159"/>
    </row>
    <row r="88" spans="1:6" ht="30" x14ac:dyDescent="0.25">
      <c r="A88" s="241"/>
      <c r="B88" s="242" t="s">
        <v>100</v>
      </c>
      <c r="C88" s="243">
        <v>5</v>
      </c>
      <c r="D88" s="243" t="s">
        <v>9</v>
      </c>
      <c r="E88" s="176"/>
      <c r="F88" s="159">
        <f>C88*E88</f>
        <v>0</v>
      </c>
    </row>
    <row r="89" spans="1:6" ht="11.25" customHeight="1" x14ac:dyDescent="0.25">
      <c r="A89" s="241"/>
      <c r="B89" s="242"/>
      <c r="C89" s="243"/>
      <c r="D89" s="243"/>
      <c r="E89" s="176"/>
      <c r="F89" s="159"/>
    </row>
    <row r="90" spans="1:6" x14ac:dyDescent="0.25">
      <c r="A90" s="243" t="s">
        <v>19</v>
      </c>
      <c r="B90" s="236" t="s">
        <v>97</v>
      </c>
      <c r="C90" s="503"/>
      <c r="D90" s="504"/>
      <c r="E90" s="465"/>
      <c r="F90" s="159"/>
    </row>
    <row r="91" spans="1:6" x14ac:dyDescent="0.25">
      <c r="A91" s="243"/>
      <c r="B91" s="261" t="s">
        <v>105</v>
      </c>
      <c r="C91" s="243">
        <v>5</v>
      </c>
      <c r="D91" s="243" t="s">
        <v>9</v>
      </c>
      <c r="E91" s="176"/>
      <c r="F91" s="159">
        <f>C91*E91</f>
        <v>0</v>
      </c>
    </row>
    <row r="92" spans="1:6" ht="8.25" customHeight="1" x14ac:dyDescent="0.25">
      <c r="A92" s="241"/>
      <c r="B92" s="242"/>
      <c r="C92" s="505"/>
      <c r="D92" s="243"/>
      <c r="E92" s="176"/>
      <c r="F92" s="159"/>
    </row>
    <row r="93" spans="1:6" x14ac:dyDescent="0.25">
      <c r="A93" s="243" t="s">
        <v>20</v>
      </c>
      <c r="B93" s="506" t="s">
        <v>95</v>
      </c>
      <c r="C93" s="505"/>
      <c r="D93" s="243"/>
      <c r="E93" s="176"/>
      <c r="F93" s="159"/>
    </row>
    <row r="94" spans="1:6" ht="60" x14ac:dyDescent="0.25">
      <c r="A94" s="243"/>
      <c r="B94" s="264" t="s">
        <v>106</v>
      </c>
      <c r="C94" s="243">
        <v>1</v>
      </c>
      <c r="D94" s="244" t="s">
        <v>81</v>
      </c>
      <c r="E94" s="176"/>
      <c r="F94" s="159">
        <f>C94*E94</f>
        <v>0</v>
      </c>
    </row>
    <row r="95" spans="1:6" ht="6.75" customHeight="1" x14ac:dyDescent="0.25">
      <c r="A95" s="243"/>
      <c r="B95" s="264"/>
      <c r="C95" s="505"/>
      <c r="D95" s="243"/>
      <c r="E95" s="176"/>
      <c r="F95" s="159"/>
    </row>
    <row r="96" spans="1:6" x14ac:dyDescent="0.25">
      <c r="A96" s="254" t="s">
        <v>7</v>
      </c>
      <c r="B96" s="255" t="s">
        <v>113</v>
      </c>
      <c r="C96" s="256"/>
      <c r="D96" s="256"/>
      <c r="E96" s="184"/>
      <c r="F96" s="391"/>
    </row>
    <row r="97" spans="1:6" ht="30" x14ac:dyDescent="0.25">
      <c r="A97" s="254"/>
      <c r="B97" s="257" t="s">
        <v>114</v>
      </c>
      <c r="C97" s="256">
        <v>5</v>
      </c>
      <c r="D97" s="256" t="s">
        <v>112</v>
      </c>
      <c r="E97" s="176"/>
      <c r="F97" s="159">
        <f>C97*E97</f>
        <v>0</v>
      </c>
    </row>
    <row r="98" spans="1:6" ht="8.25" customHeight="1" x14ac:dyDescent="0.25">
      <c r="A98" s="243"/>
      <c r="B98" s="242"/>
      <c r="C98" s="243"/>
      <c r="D98" s="244"/>
      <c r="E98" s="462"/>
      <c r="F98" s="159"/>
    </row>
    <row r="99" spans="1:6" x14ac:dyDescent="0.25">
      <c r="A99" s="243" t="s">
        <v>21</v>
      </c>
      <c r="B99" s="236" t="s">
        <v>97</v>
      </c>
      <c r="C99" s="503"/>
      <c r="D99" s="504"/>
      <c r="E99" s="465"/>
      <c r="F99" s="159"/>
    </row>
    <row r="100" spans="1:6" x14ac:dyDescent="0.25">
      <c r="A100" s="243"/>
      <c r="B100" s="261" t="s">
        <v>105</v>
      </c>
      <c r="C100" s="243">
        <v>5</v>
      </c>
      <c r="D100" s="243" t="s">
        <v>9</v>
      </c>
      <c r="E100" s="176"/>
      <c r="F100" s="159">
        <f>C100*E100</f>
        <v>0</v>
      </c>
    </row>
    <row r="101" spans="1:6" ht="8.25" customHeight="1" x14ac:dyDescent="0.25">
      <c r="A101" s="243"/>
      <c r="B101" s="507"/>
      <c r="C101" s="243"/>
      <c r="D101" s="244"/>
      <c r="E101" s="176"/>
      <c r="F101" s="247"/>
    </row>
    <row r="102" spans="1:6" x14ac:dyDescent="0.25">
      <c r="A102" s="243" t="s">
        <v>84</v>
      </c>
      <c r="B102" s="874" t="s">
        <v>101</v>
      </c>
      <c r="C102" s="243"/>
      <c r="D102" s="244"/>
      <c r="E102" s="176"/>
      <c r="F102" s="159"/>
    </row>
    <row r="103" spans="1:6" ht="30" x14ac:dyDescent="0.25">
      <c r="A103" s="243"/>
      <c r="B103" s="263" t="s">
        <v>254</v>
      </c>
      <c r="C103" s="243">
        <v>5</v>
      </c>
      <c r="D103" s="243" t="s">
        <v>9</v>
      </c>
      <c r="E103" s="176"/>
      <c r="F103" s="159">
        <f>C103*E103</f>
        <v>0</v>
      </c>
    </row>
    <row r="104" spans="1:6" ht="8.25" customHeight="1" x14ac:dyDescent="0.25">
      <c r="A104" s="243"/>
      <c r="B104" s="875"/>
      <c r="C104" s="243"/>
      <c r="D104" s="244"/>
      <c r="E104" s="462"/>
      <c r="F104" s="159"/>
    </row>
    <row r="105" spans="1:6" x14ac:dyDescent="0.25">
      <c r="A105" s="243" t="s">
        <v>96</v>
      </c>
      <c r="B105" s="506" t="s">
        <v>98</v>
      </c>
      <c r="C105" s="243"/>
      <c r="D105" s="244"/>
      <c r="E105" s="462"/>
      <c r="F105" s="159"/>
    </row>
    <row r="106" spans="1:6" ht="30" x14ac:dyDescent="0.25">
      <c r="A106" s="243" t="s">
        <v>77</v>
      </c>
      <c r="B106" s="252" t="s">
        <v>107</v>
      </c>
      <c r="C106" s="243">
        <v>1</v>
      </c>
      <c r="D106" s="244" t="s">
        <v>81</v>
      </c>
      <c r="E106" s="176"/>
      <c r="F106" s="159">
        <f>C106*E106</f>
        <v>0</v>
      </c>
    </row>
    <row r="107" spans="1:6" ht="8.25" customHeight="1" x14ac:dyDescent="0.25">
      <c r="A107" s="243"/>
      <c r="B107" s="252"/>
      <c r="C107" s="243"/>
      <c r="D107" s="244"/>
      <c r="E107" s="462"/>
      <c r="F107" s="159"/>
    </row>
    <row r="108" spans="1:6" ht="30" x14ac:dyDescent="0.25">
      <c r="A108" s="243" t="s">
        <v>78</v>
      </c>
      <c r="B108" s="252" t="s">
        <v>99</v>
      </c>
      <c r="C108" s="243">
        <f>C106</f>
        <v>1</v>
      </c>
      <c r="D108" s="244" t="s">
        <v>81</v>
      </c>
      <c r="E108" s="176"/>
      <c r="F108" s="159">
        <f>C108*E108</f>
        <v>0</v>
      </c>
    </row>
    <row r="109" spans="1:6" ht="6.75" customHeight="1" x14ac:dyDescent="0.25">
      <c r="A109" s="909"/>
      <c r="B109" s="252"/>
      <c r="C109" s="505"/>
      <c r="D109" s="244"/>
      <c r="E109" s="176"/>
      <c r="F109" s="159"/>
    </row>
    <row r="110" spans="1:6" x14ac:dyDescent="0.25">
      <c r="A110" s="243" t="s">
        <v>117</v>
      </c>
      <c r="B110" s="506" t="s">
        <v>378</v>
      </c>
      <c r="C110" s="245"/>
      <c r="D110" s="258"/>
      <c r="E110" s="176"/>
      <c r="F110" s="159"/>
    </row>
    <row r="111" spans="1:6" ht="30" x14ac:dyDescent="0.25">
      <c r="A111" s="243"/>
      <c r="B111" s="242" t="s">
        <v>466</v>
      </c>
      <c r="C111" s="245">
        <v>1</v>
      </c>
      <c r="D111" s="258" t="s">
        <v>81</v>
      </c>
      <c r="E111" s="176"/>
      <c r="F111" s="159">
        <f>C111*E111</f>
        <v>0</v>
      </c>
    </row>
    <row r="112" spans="1:6" x14ac:dyDescent="0.25">
      <c r="A112" s="243"/>
      <c r="B112" s="252"/>
      <c r="C112" s="505"/>
      <c r="D112" s="243"/>
      <c r="E112" s="176"/>
      <c r="F112" s="159"/>
    </row>
    <row r="113" spans="1:9" x14ac:dyDescent="0.25">
      <c r="A113" s="231"/>
      <c r="B113" s="267" t="s">
        <v>22</v>
      </c>
      <c r="C113" s="509"/>
      <c r="D113" s="509"/>
      <c r="E113" s="463"/>
      <c r="F113" s="584">
        <f>SUM(F72:F112)</f>
        <v>0</v>
      </c>
    </row>
    <row r="114" spans="1:9" x14ac:dyDescent="0.25">
      <c r="A114" s="269"/>
      <c r="B114" s="270"/>
      <c r="C114" s="510"/>
      <c r="D114" s="510"/>
      <c r="E114" s="464"/>
      <c r="F114" s="585"/>
    </row>
    <row r="115" spans="1:9" x14ac:dyDescent="0.25">
      <c r="A115" s="227" t="str">
        <f>A1</f>
        <v>BILL NO. 10:  TYPE 3A INTERNAL INSTALLATIONS</v>
      </c>
      <c r="B115" s="228"/>
      <c r="C115" s="368"/>
      <c r="D115" s="514"/>
      <c r="E115" s="460"/>
      <c r="F115" s="910"/>
    </row>
    <row r="116" spans="1:9" x14ac:dyDescent="0.25">
      <c r="A116" s="1015" t="s">
        <v>0</v>
      </c>
      <c r="B116" s="1023" t="s">
        <v>1</v>
      </c>
      <c r="C116" s="1019" t="s">
        <v>4</v>
      </c>
      <c r="D116" s="1038" t="s">
        <v>5</v>
      </c>
      <c r="E116" s="167" t="s">
        <v>2</v>
      </c>
      <c r="F116" s="157" t="s">
        <v>6</v>
      </c>
    </row>
    <row r="117" spans="1:9" x14ac:dyDescent="0.25">
      <c r="A117" s="1016"/>
      <c r="B117" s="1024"/>
      <c r="C117" s="1020"/>
      <c r="D117" s="1039"/>
      <c r="E117" s="168" t="s">
        <v>3</v>
      </c>
      <c r="F117" s="158" t="s">
        <v>3</v>
      </c>
    </row>
    <row r="118" spans="1:9" x14ac:dyDescent="0.25">
      <c r="A118" s="231"/>
      <c r="B118" s="274"/>
      <c r="C118" s="500"/>
      <c r="D118" s="501"/>
      <c r="E118" s="461"/>
      <c r="F118" s="583"/>
    </row>
    <row r="119" spans="1:9" x14ac:dyDescent="0.25">
      <c r="A119" s="235" t="s">
        <v>23</v>
      </c>
      <c r="B119" s="251" t="s">
        <v>24</v>
      </c>
      <c r="C119" s="239"/>
      <c r="D119" s="240"/>
      <c r="E119" s="173"/>
      <c r="F119" s="388"/>
    </row>
    <row r="120" spans="1:9" x14ac:dyDescent="0.25">
      <c r="A120" s="235"/>
      <c r="B120" s="251" t="s">
        <v>25</v>
      </c>
      <c r="C120" s="239"/>
      <c r="D120" s="240"/>
      <c r="E120" s="173"/>
      <c r="F120" s="388"/>
    </row>
    <row r="121" spans="1:9" x14ac:dyDescent="0.25">
      <c r="A121" s="253"/>
      <c r="B121" s="275" t="s">
        <v>26</v>
      </c>
      <c r="C121" s="239"/>
      <c r="D121" s="240"/>
      <c r="E121" s="173"/>
      <c r="F121" s="388"/>
    </row>
    <row r="122" spans="1:9" ht="60" x14ac:dyDescent="0.25">
      <c r="A122" s="243"/>
      <c r="B122" s="248" t="s">
        <v>27</v>
      </c>
      <c r="C122" s="243"/>
      <c r="D122" s="243"/>
      <c r="E122" s="176"/>
      <c r="F122" s="247"/>
    </row>
    <row r="123" spans="1:9" ht="44.25" x14ac:dyDescent="0.25">
      <c r="A123" s="243"/>
      <c r="B123" s="248" t="s">
        <v>28</v>
      </c>
      <c r="C123" s="243"/>
      <c r="D123" s="243"/>
      <c r="E123" s="176"/>
      <c r="F123" s="247"/>
    </row>
    <row r="124" spans="1:9" x14ac:dyDescent="0.25">
      <c r="A124" s="253" t="s">
        <v>8</v>
      </c>
      <c r="B124" s="276" t="s">
        <v>102</v>
      </c>
      <c r="C124" s="515"/>
      <c r="D124" s="240"/>
      <c r="E124" s="173"/>
      <c r="F124" s="388"/>
    </row>
    <row r="125" spans="1:9" x14ac:dyDescent="0.25">
      <c r="A125" s="253"/>
      <c r="B125" s="248" t="s">
        <v>29</v>
      </c>
      <c r="C125" s="371">
        <v>270</v>
      </c>
      <c r="D125" s="244" t="s">
        <v>30</v>
      </c>
      <c r="E125" s="178"/>
      <c r="F125" s="159">
        <f>C125*E125</f>
        <v>0</v>
      </c>
      <c r="H125" s="166"/>
      <c r="I125" s="186"/>
    </row>
    <row r="126" spans="1:9" x14ac:dyDescent="0.25">
      <c r="A126" s="253"/>
      <c r="B126" s="248" t="s">
        <v>31</v>
      </c>
      <c r="C126" s="371">
        <v>40</v>
      </c>
      <c r="D126" s="244" t="s">
        <v>30</v>
      </c>
      <c r="E126" s="178"/>
      <c r="F126" s="159">
        <f>C126*E126</f>
        <v>0</v>
      </c>
      <c r="H126" s="166"/>
      <c r="I126" s="186"/>
    </row>
    <row r="127" spans="1:9" x14ac:dyDescent="0.25">
      <c r="A127" s="253"/>
      <c r="B127" s="248" t="s">
        <v>32</v>
      </c>
      <c r="C127" s="371">
        <v>37</v>
      </c>
      <c r="D127" s="244" t="s">
        <v>30</v>
      </c>
      <c r="E127" s="178"/>
      <c r="F127" s="159">
        <f>C127*E127</f>
        <v>0</v>
      </c>
      <c r="H127" s="166"/>
      <c r="I127" s="186"/>
    </row>
    <row r="128" spans="1:9" x14ac:dyDescent="0.25">
      <c r="A128" s="241"/>
      <c r="B128" s="248"/>
      <c r="C128" s="371"/>
      <c r="D128" s="244"/>
      <c r="E128" s="178"/>
      <c r="F128" s="159"/>
      <c r="H128" s="166"/>
      <c r="I128" s="186"/>
    </row>
    <row r="129" spans="1:9" x14ac:dyDescent="0.25">
      <c r="A129" s="241" t="s">
        <v>11</v>
      </c>
      <c r="B129" s="251" t="s">
        <v>33</v>
      </c>
      <c r="C129" s="371"/>
      <c r="D129" s="244" t="s">
        <v>34</v>
      </c>
      <c r="E129" s="178"/>
      <c r="F129" s="159"/>
      <c r="H129" s="166"/>
      <c r="I129" s="186"/>
    </row>
    <row r="130" spans="1:9" x14ac:dyDescent="0.25">
      <c r="A130" s="253"/>
      <c r="B130" s="248" t="s">
        <v>35</v>
      </c>
      <c r="C130" s="371">
        <v>98</v>
      </c>
      <c r="D130" s="244" t="s">
        <v>9</v>
      </c>
      <c r="E130" s="178"/>
      <c r="F130" s="159">
        <f>C130*E130</f>
        <v>0</v>
      </c>
      <c r="H130" s="166"/>
      <c r="I130" s="186"/>
    </row>
    <row r="131" spans="1:9" x14ac:dyDescent="0.25">
      <c r="A131" s="253"/>
      <c r="B131" s="248" t="s">
        <v>31</v>
      </c>
      <c r="C131" s="371">
        <v>29</v>
      </c>
      <c r="D131" s="244" t="s">
        <v>9</v>
      </c>
      <c r="E131" s="178"/>
      <c r="F131" s="159">
        <f>C131*E131</f>
        <v>0</v>
      </c>
      <c r="H131" s="166"/>
      <c r="I131" s="186"/>
    </row>
    <row r="132" spans="1:9" x14ac:dyDescent="0.25">
      <c r="A132" s="253"/>
      <c r="B132" s="248" t="s">
        <v>32</v>
      </c>
      <c r="C132" s="371">
        <v>24</v>
      </c>
      <c r="D132" s="244" t="s">
        <v>9</v>
      </c>
      <c r="E132" s="178"/>
      <c r="F132" s="159">
        <f>C132*E132</f>
        <v>0</v>
      </c>
      <c r="H132" s="166"/>
      <c r="I132" s="186"/>
    </row>
    <row r="133" spans="1:9" x14ac:dyDescent="0.25">
      <c r="A133" s="253"/>
      <c r="B133" s="248"/>
      <c r="C133" s="371"/>
      <c r="D133" s="244" t="s">
        <v>34</v>
      </c>
      <c r="E133" s="178"/>
      <c r="F133" s="159"/>
      <c r="H133" s="166"/>
      <c r="I133" s="186"/>
    </row>
    <row r="134" spans="1:9" x14ac:dyDescent="0.25">
      <c r="A134" s="241" t="s">
        <v>13</v>
      </c>
      <c r="B134" s="251" t="s">
        <v>36</v>
      </c>
      <c r="C134" s="371"/>
      <c r="D134" s="244" t="s">
        <v>34</v>
      </c>
      <c r="E134" s="178"/>
      <c r="F134" s="159"/>
      <c r="H134" s="166"/>
      <c r="I134" s="186"/>
    </row>
    <row r="135" spans="1:9" x14ac:dyDescent="0.25">
      <c r="A135" s="253"/>
      <c r="B135" s="248" t="s">
        <v>37</v>
      </c>
      <c r="C135" s="371">
        <v>91</v>
      </c>
      <c r="D135" s="244" t="s">
        <v>9</v>
      </c>
      <c r="E135" s="178"/>
      <c r="F135" s="159">
        <f>C135*E135</f>
        <v>0</v>
      </c>
      <c r="H135" s="166"/>
      <c r="I135" s="186"/>
    </row>
    <row r="136" spans="1:9" x14ac:dyDescent="0.25">
      <c r="A136" s="253"/>
      <c r="B136" s="248" t="s">
        <v>31</v>
      </c>
      <c r="C136" s="371">
        <v>27</v>
      </c>
      <c r="D136" s="244" t="s">
        <v>9</v>
      </c>
      <c r="E136" s="178"/>
      <c r="F136" s="159">
        <f>C136*E136</f>
        <v>0</v>
      </c>
      <c r="H136" s="166"/>
      <c r="I136" s="186"/>
    </row>
    <row r="137" spans="1:9" x14ac:dyDescent="0.25">
      <c r="A137" s="253"/>
      <c r="B137" s="248" t="s">
        <v>32</v>
      </c>
      <c r="C137" s="371">
        <v>16</v>
      </c>
      <c r="D137" s="244" t="s">
        <v>9</v>
      </c>
      <c r="E137" s="178"/>
      <c r="F137" s="159">
        <f>C137*E137</f>
        <v>0</v>
      </c>
      <c r="H137" s="166"/>
      <c r="I137" s="186"/>
    </row>
    <row r="138" spans="1:9" x14ac:dyDescent="0.25">
      <c r="A138" s="253"/>
      <c r="B138" s="248"/>
      <c r="C138" s="371"/>
      <c r="D138" s="244"/>
      <c r="E138" s="178"/>
      <c r="F138" s="159"/>
      <c r="H138" s="166"/>
      <c r="I138" s="186"/>
    </row>
    <row r="139" spans="1:9" x14ac:dyDescent="0.25">
      <c r="A139" s="253" t="s">
        <v>15</v>
      </c>
      <c r="B139" s="236" t="s">
        <v>38</v>
      </c>
      <c r="C139" s="371"/>
      <c r="D139" s="240"/>
      <c r="E139" s="171"/>
      <c r="F139" s="159"/>
      <c r="H139" s="166"/>
      <c r="I139" s="186"/>
    </row>
    <row r="140" spans="1:9" x14ac:dyDescent="0.25">
      <c r="A140" s="253"/>
      <c r="B140" s="242" t="s">
        <v>39</v>
      </c>
      <c r="C140" s="243">
        <v>64</v>
      </c>
      <c r="D140" s="244" t="s">
        <v>9</v>
      </c>
      <c r="E140" s="178"/>
      <c r="F140" s="159">
        <f>C140*E140</f>
        <v>0</v>
      </c>
      <c r="H140" s="166"/>
      <c r="I140" s="175"/>
    </row>
    <row r="141" spans="1:9" x14ac:dyDescent="0.25">
      <c r="A141" s="253"/>
      <c r="B141" s="242" t="s">
        <v>40</v>
      </c>
      <c r="C141" s="243">
        <v>42</v>
      </c>
      <c r="D141" s="244" t="s">
        <v>9</v>
      </c>
      <c r="E141" s="178"/>
      <c r="F141" s="159">
        <f>C141*E141</f>
        <v>0</v>
      </c>
      <c r="H141" s="166"/>
      <c r="I141" s="175"/>
    </row>
    <row r="142" spans="1:9" x14ac:dyDescent="0.25">
      <c r="A142" s="253"/>
      <c r="B142" s="242" t="s">
        <v>41</v>
      </c>
      <c r="C142" s="243">
        <v>14</v>
      </c>
      <c r="D142" s="244" t="s">
        <v>9</v>
      </c>
      <c r="E142" s="178"/>
      <c r="F142" s="159">
        <f>C142*E142</f>
        <v>0</v>
      </c>
      <c r="H142" s="166"/>
      <c r="I142" s="175"/>
    </row>
    <row r="143" spans="1:9" x14ac:dyDescent="0.25">
      <c r="A143" s="253"/>
      <c r="B143" s="242" t="s">
        <v>42</v>
      </c>
      <c r="C143" s="243">
        <v>16</v>
      </c>
      <c r="D143" s="244" t="s">
        <v>9</v>
      </c>
      <c r="E143" s="178"/>
      <c r="F143" s="159">
        <f>C143*E143</f>
        <v>0</v>
      </c>
      <c r="H143" s="166"/>
      <c r="I143" s="175"/>
    </row>
    <row r="144" spans="1:9" x14ac:dyDescent="0.25">
      <c r="A144" s="253"/>
      <c r="B144" s="242"/>
      <c r="C144" s="243"/>
      <c r="D144" s="244"/>
      <c r="E144" s="178"/>
      <c r="F144" s="159"/>
      <c r="H144" s="166"/>
      <c r="I144" s="175"/>
    </row>
    <row r="145" spans="1:9" x14ac:dyDescent="0.25">
      <c r="A145" s="253" t="s">
        <v>17</v>
      </c>
      <c r="B145" s="236" t="s">
        <v>43</v>
      </c>
      <c r="C145" s="516"/>
      <c r="D145" s="240" t="s">
        <v>34</v>
      </c>
      <c r="E145" s="178"/>
      <c r="F145" s="159"/>
      <c r="H145" s="166"/>
      <c r="I145" s="187"/>
    </row>
    <row r="146" spans="1:9" x14ac:dyDescent="0.25">
      <c r="A146" s="253"/>
      <c r="B146" s="242" t="s">
        <v>44</v>
      </c>
      <c r="C146" s="243">
        <v>34</v>
      </c>
      <c r="D146" s="244" t="s">
        <v>9</v>
      </c>
      <c r="E146" s="178"/>
      <c r="F146" s="159">
        <f>C146*E146</f>
        <v>0</v>
      </c>
      <c r="H146" s="166"/>
      <c r="I146" s="175"/>
    </row>
    <row r="147" spans="1:9" x14ac:dyDescent="0.25">
      <c r="A147" s="253"/>
      <c r="B147" s="242" t="s">
        <v>31</v>
      </c>
      <c r="C147" s="243">
        <v>10</v>
      </c>
      <c r="D147" s="244" t="s">
        <v>9</v>
      </c>
      <c r="E147" s="180"/>
      <c r="F147" s="159">
        <f>C147*E147</f>
        <v>0</v>
      </c>
      <c r="H147" s="166"/>
      <c r="I147" s="175"/>
    </row>
    <row r="148" spans="1:9" x14ac:dyDescent="0.25">
      <c r="A148" s="253"/>
      <c r="B148" s="242" t="s">
        <v>32</v>
      </c>
      <c r="C148" s="243">
        <v>11</v>
      </c>
      <c r="D148" s="244" t="s">
        <v>9</v>
      </c>
      <c r="E148" s="180"/>
      <c r="F148" s="159">
        <f>C148*E148</f>
        <v>0</v>
      </c>
      <c r="H148" s="166"/>
      <c r="I148" s="175"/>
    </row>
    <row r="149" spans="1:9" x14ac:dyDescent="0.25">
      <c r="A149" s="253"/>
      <c r="B149" s="242"/>
      <c r="C149" s="243"/>
      <c r="D149" s="244"/>
      <c r="E149" s="180"/>
      <c r="F149" s="159"/>
      <c r="H149" s="166"/>
      <c r="I149" s="175"/>
    </row>
    <row r="150" spans="1:9" x14ac:dyDescent="0.25">
      <c r="A150" s="243" t="s">
        <v>18</v>
      </c>
      <c r="B150" s="246" t="s">
        <v>47</v>
      </c>
      <c r="C150" s="516"/>
      <c r="D150" s="243" t="s">
        <v>34</v>
      </c>
      <c r="E150" s="178"/>
      <c r="F150" s="159"/>
      <c r="H150" s="166"/>
      <c r="I150" s="187"/>
    </row>
    <row r="151" spans="1:9" x14ac:dyDescent="0.25">
      <c r="A151" s="243"/>
      <c r="B151" s="242" t="s">
        <v>48</v>
      </c>
      <c r="C151" s="243">
        <v>74</v>
      </c>
      <c r="D151" s="243" t="s">
        <v>9</v>
      </c>
      <c r="E151" s="178"/>
      <c r="F151" s="159">
        <f>C151*E151</f>
        <v>0</v>
      </c>
      <c r="H151" s="166"/>
      <c r="I151" s="175"/>
    </row>
    <row r="152" spans="1:9" x14ac:dyDescent="0.25">
      <c r="A152" s="243"/>
      <c r="B152" s="242" t="s">
        <v>49</v>
      </c>
      <c r="C152" s="243">
        <v>20</v>
      </c>
      <c r="D152" s="243" t="s">
        <v>9</v>
      </c>
      <c r="E152" s="178"/>
      <c r="F152" s="159">
        <f>C152*E152</f>
        <v>0</v>
      </c>
      <c r="H152" s="166"/>
      <c r="I152" s="175"/>
    </row>
    <row r="153" spans="1:9" x14ac:dyDescent="0.25">
      <c r="A153" s="243"/>
      <c r="B153" s="242" t="s">
        <v>50</v>
      </c>
      <c r="C153" s="243">
        <v>22</v>
      </c>
      <c r="D153" s="244" t="s">
        <v>9</v>
      </c>
      <c r="E153" s="178"/>
      <c r="F153" s="159">
        <f>C153*E153</f>
        <v>0</v>
      </c>
      <c r="H153" s="166"/>
      <c r="I153" s="175"/>
    </row>
    <row r="154" spans="1:9" x14ac:dyDescent="0.25">
      <c r="A154" s="243"/>
      <c r="B154" s="242"/>
      <c r="C154" s="243"/>
      <c r="D154" s="244"/>
      <c r="E154" s="178"/>
      <c r="F154" s="159"/>
      <c r="H154" s="166"/>
      <c r="I154" s="175"/>
    </row>
    <row r="155" spans="1:9" x14ac:dyDescent="0.25">
      <c r="A155" s="243" t="s">
        <v>19</v>
      </c>
      <c r="B155" s="246" t="s">
        <v>51</v>
      </c>
      <c r="C155" s="516"/>
      <c r="D155" s="243" t="s">
        <v>34</v>
      </c>
      <c r="E155" s="178"/>
      <c r="F155" s="159"/>
      <c r="H155" s="166"/>
      <c r="I155" s="187"/>
    </row>
    <row r="156" spans="1:9" x14ac:dyDescent="0.25">
      <c r="A156" s="243"/>
      <c r="B156" s="242" t="s">
        <v>52</v>
      </c>
      <c r="C156" s="243">
        <v>40</v>
      </c>
      <c r="D156" s="243" t="s">
        <v>9</v>
      </c>
      <c r="E156" s="178"/>
      <c r="F156" s="159">
        <f>C156*E156</f>
        <v>0</v>
      </c>
      <c r="H156" s="166"/>
      <c r="I156" s="175"/>
    </row>
    <row r="157" spans="1:9" x14ac:dyDescent="0.25">
      <c r="A157" s="243"/>
      <c r="B157" s="242" t="s">
        <v>49</v>
      </c>
      <c r="C157" s="243">
        <v>18</v>
      </c>
      <c r="D157" s="243" t="s">
        <v>9</v>
      </c>
      <c r="E157" s="178"/>
      <c r="F157" s="159">
        <f>C157*E157</f>
        <v>0</v>
      </c>
      <c r="H157" s="166"/>
      <c r="I157" s="175"/>
    </row>
    <row r="158" spans="1:9" x14ac:dyDescent="0.25">
      <c r="A158" s="243"/>
      <c r="B158" s="242" t="s">
        <v>50</v>
      </c>
      <c r="C158" s="243">
        <v>12</v>
      </c>
      <c r="D158" s="244" t="s">
        <v>9</v>
      </c>
      <c r="E158" s="178"/>
      <c r="F158" s="159">
        <f>C158*E158</f>
        <v>0</v>
      </c>
      <c r="H158" s="166"/>
      <c r="I158" s="175"/>
    </row>
    <row r="159" spans="1:9" x14ac:dyDescent="0.25">
      <c r="A159" s="243"/>
      <c r="B159" s="242"/>
      <c r="C159" s="243"/>
      <c r="D159" s="244"/>
      <c r="E159" s="180"/>
      <c r="F159" s="159"/>
      <c r="H159" s="166"/>
      <c r="I159" s="175"/>
    </row>
    <row r="160" spans="1:9" x14ac:dyDescent="0.25">
      <c r="A160" s="253" t="s">
        <v>20</v>
      </c>
      <c r="B160" s="236" t="s">
        <v>53</v>
      </c>
      <c r="C160" s="516"/>
      <c r="D160" s="240" t="s">
        <v>34</v>
      </c>
      <c r="E160" s="171"/>
      <c r="F160" s="159"/>
      <c r="H160" s="166"/>
      <c r="I160" s="187"/>
    </row>
    <row r="161" spans="1:9" x14ac:dyDescent="0.25">
      <c r="A161" s="253"/>
      <c r="B161" s="261" t="s">
        <v>54</v>
      </c>
      <c r="C161" s="516">
        <v>22</v>
      </c>
      <c r="D161" s="244" t="s">
        <v>9</v>
      </c>
      <c r="E161" s="180"/>
      <c r="F161" s="159">
        <f>C161*E161</f>
        <v>0</v>
      </c>
      <c r="H161" s="166"/>
      <c r="I161" s="187"/>
    </row>
    <row r="162" spans="1:9" x14ac:dyDescent="0.25">
      <c r="A162" s="253"/>
      <c r="B162" s="242" t="s">
        <v>55</v>
      </c>
      <c r="C162" s="516">
        <v>9</v>
      </c>
      <c r="D162" s="244" t="s">
        <v>9</v>
      </c>
      <c r="E162" s="180"/>
      <c r="F162" s="159">
        <f>C162*E162</f>
        <v>0</v>
      </c>
      <c r="H162" s="166"/>
      <c r="I162" s="187"/>
    </row>
    <row r="163" spans="1:9" x14ac:dyDescent="0.25">
      <c r="A163" s="253"/>
      <c r="B163" s="242" t="s">
        <v>56</v>
      </c>
      <c r="C163" s="516">
        <v>5</v>
      </c>
      <c r="D163" s="244" t="s">
        <v>9</v>
      </c>
      <c r="E163" s="180"/>
      <c r="F163" s="159">
        <f>C163*E163</f>
        <v>0</v>
      </c>
      <c r="H163" s="166"/>
      <c r="I163" s="187"/>
    </row>
    <row r="164" spans="1:9" x14ac:dyDescent="0.25">
      <c r="A164" s="253"/>
      <c r="B164" s="242"/>
      <c r="C164" s="243"/>
      <c r="D164" s="244"/>
      <c r="E164" s="180"/>
      <c r="F164" s="159"/>
      <c r="H164" s="467"/>
    </row>
    <row r="165" spans="1:9" x14ac:dyDescent="0.25">
      <c r="A165" s="253" t="s">
        <v>7</v>
      </c>
      <c r="B165" s="236" t="s">
        <v>57</v>
      </c>
      <c r="C165" s="239"/>
      <c r="D165" s="240"/>
      <c r="E165" s="171"/>
      <c r="F165" s="159"/>
      <c r="H165" s="467"/>
    </row>
    <row r="166" spans="1:9" ht="30" x14ac:dyDescent="0.25">
      <c r="A166" s="253"/>
      <c r="B166" s="242" t="s">
        <v>58</v>
      </c>
      <c r="C166" s="243">
        <v>30</v>
      </c>
      <c r="D166" s="244" t="s">
        <v>9</v>
      </c>
      <c r="E166" s="180"/>
      <c r="F166" s="159">
        <f>C166*E166</f>
        <v>0</v>
      </c>
      <c r="H166" s="186"/>
    </row>
    <row r="167" spans="1:9" x14ac:dyDescent="0.25">
      <c r="A167" s="253"/>
      <c r="B167" s="242"/>
      <c r="C167" s="243"/>
      <c r="D167" s="244"/>
      <c r="E167" s="180"/>
      <c r="F167" s="388"/>
    </row>
    <row r="168" spans="1:9" x14ac:dyDescent="0.25">
      <c r="A168" s="280" t="s">
        <v>21</v>
      </c>
      <c r="B168" s="289" t="s">
        <v>142</v>
      </c>
      <c r="C168" s="287"/>
      <c r="D168" s="288"/>
      <c r="E168" s="190"/>
      <c r="F168" s="398"/>
    </row>
    <row r="169" spans="1:9" ht="30" x14ac:dyDescent="0.25">
      <c r="A169" s="280"/>
      <c r="B169" s="286" t="s">
        <v>143</v>
      </c>
      <c r="C169" s="287" t="s">
        <v>140</v>
      </c>
      <c r="D169" s="288" t="s">
        <v>144</v>
      </c>
      <c r="E169" s="190"/>
      <c r="F169" s="159">
        <f>E169</f>
        <v>0</v>
      </c>
    </row>
    <row r="170" spans="1:9" x14ac:dyDescent="0.25">
      <c r="A170" s="290"/>
      <c r="B170" s="291"/>
      <c r="C170" s="521"/>
      <c r="D170" s="522"/>
      <c r="E170" s="473"/>
      <c r="F170" s="590"/>
    </row>
    <row r="171" spans="1:9" x14ac:dyDescent="0.25">
      <c r="A171" s="294"/>
      <c r="B171" s="295" t="s">
        <v>22</v>
      </c>
      <c r="C171" s="523"/>
      <c r="D171" s="523"/>
      <c r="E171" s="474"/>
      <c r="F171" s="591">
        <f>SUM(F122:F170)</f>
        <v>0</v>
      </c>
    </row>
    <row r="172" spans="1:9" x14ac:dyDescent="0.25">
      <c r="A172" s="297"/>
      <c r="B172" s="524"/>
      <c r="C172" s="525"/>
      <c r="D172" s="525"/>
      <c r="E172" s="475"/>
      <c r="F172" s="592"/>
    </row>
    <row r="173" spans="1:9" x14ac:dyDescent="0.25">
      <c r="A173" s="300"/>
      <c r="B173" s="301"/>
      <c r="C173" s="300"/>
      <c r="D173" s="300"/>
      <c r="E173" s="476"/>
      <c r="F173" s="911"/>
    </row>
    <row r="174" spans="1:9" x14ac:dyDescent="0.25">
      <c r="A174" s="303" t="str">
        <f>A1</f>
        <v>BILL NO. 10:  TYPE 3A INTERNAL INSTALLATIONS</v>
      </c>
      <c r="B174" s="304"/>
      <c r="C174" s="526"/>
      <c r="D174" s="527"/>
      <c r="E174" s="478"/>
      <c r="F174" s="912"/>
    </row>
    <row r="175" spans="1:9" x14ac:dyDescent="0.25">
      <c r="A175" s="1015" t="s">
        <v>0</v>
      </c>
      <c r="B175" s="1017" t="s">
        <v>1</v>
      </c>
      <c r="C175" s="1019" t="s">
        <v>4</v>
      </c>
      <c r="D175" s="1036" t="s">
        <v>5</v>
      </c>
      <c r="E175" s="167" t="s">
        <v>2</v>
      </c>
      <c r="F175" s="157" t="s">
        <v>6</v>
      </c>
    </row>
    <row r="176" spans="1:9" x14ac:dyDescent="0.25">
      <c r="A176" s="1016"/>
      <c r="B176" s="1018"/>
      <c r="C176" s="1020"/>
      <c r="D176" s="1037"/>
      <c r="E176" s="168" t="s">
        <v>3</v>
      </c>
      <c r="F176" s="158" t="s">
        <v>3</v>
      </c>
    </row>
    <row r="177" spans="1:6" x14ac:dyDescent="0.25">
      <c r="A177" s="231"/>
      <c r="B177" s="232"/>
      <c r="C177" s="500"/>
      <c r="D177" s="501"/>
      <c r="E177" s="461"/>
      <c r="F177" s="583"/>
    </row>
    <row r="178" spans="1:6" x14ac:dyDescent="0.25">
      <c r="A178" s="307" t="s">
        <v>59</v>
      </c>
      <c r="B178" s="251" t="s">
        <v>60</v>
      </c>
      <c r="C178" s="505"/>
      <c r="D178" s="244"/>
      <c r="E178" s="176"/>
      <c r="F178" s="389"/>
    </row>
    <row r="179" spans="1:6" ht="90" x14ac:dyDescent="0.25">
      <c r="A179" s="241"/>
      <c r="B179" s="263" t="s">
        <v>61</v>
      </c>
      <c r="C179" s="505"/>
      <c r="D179" s="244"/>
      <c r="E179" s="176"/>
      <c r="F179" s="389"/>
    </row>
    <row r="180" spans="1:6" x14ac:dyDescent="0.25">
      <c r="A180" s="253" t="s">
        <v>8</v>
      </c>
      <c r="B180" s="236" t="s">
        <v>62</v>
      </c>
      <c r="C180" s="239"/>
      <c r="D180" s="240"/>
      <c r="E180" s="173"/>
      <c r="F180" s="388"/>
    </row>
    <row r="181" spans="1:6" x14ac:dyDescent="0.25">
      <c r="A181" s="253"/>
      <c r="B181" s="242" t="s">
        <v>63</v>
      </c>
      <c r="C181" s="243">
        <v>70</v>
      </c>
      <c r="D181" s="244" t="s">
        <v>30</v>
      </c>
      <c r="E181" s="178"/>
      <c r="F181" s="159">
        <f>C181*E181</f>
        <v>0</v>
      </c>
    </row>
    <row r="182" spans="1:6" x14ac:dyDescent="0.25">
      <c r="A182" s="253"/>
      <c r="B182" s="242" t="s">
        <v>111</v>
      </c>
      <c r="C182" s="243">
        <v>98</v>
      </c>
      <c r="D182" s="244" t="s">
        <v>30</v>
      </c>
      <c r="E182" s="178"/>
      <c r="F182" s="159">
        <f>C182*E182</f>
        <v>0</v>
      </c>
    </row>
    <row r="183" spans="1:6" x14ac:dyDescent="0.25">
      <c r="A183" s="253"/>
      <c r="B183" s="242" t="s">
        <v>109</v>
      </c>
      <c r="C183" s="243">
        <v>60</v>
      </c>
      <c r="D183" s="244" t="s">
        <v>30</v>
      </c>
      <c r="E183" s="178"/>
      <c r="F183" s="159">
        <f>C183*E183</f>
        <v>0</v>
      </c>
    </row>
    <row r="184" spans="1:6" x14ac:dyDescent="0.25">
      <c r="A184" s="253"/>
      <c r="B184" s="242" t="s">
        <v>110</v>
      </c>
      <c r="C184" s="243">
        <v>38</v>
      </c>
      <c r="D184" s="244" t="s">
        <v>30</v>
      </c>
      <c r="E184" s="178"/>
      <c r="F184" s="159">
        <f>C184*E184</f>
        <v>0</v>
      </c>
    </row>
    <row r="185" spans="1:6" x14ac:dyDescent="0.25">
      <c r="A185" s="241"/>
      <c r="B185" s="242"/>
      <c r="C185" s="243"/>
      <c r="D185" s="244"/>
      <c r="E185" s="178"/>
      <c r="F185" s="389"/>
    </row>
    <row r="186" spans="1:6" x14ac:dyDescent="0.25">
      <c r="A186" s="253" t="s">
        <v>11</v>
      </c>
      <c r="B186" s="236" t="s">
        <v>65</v>
      </c>
      <c r="C186" s="239"/>
      <c r="D186" s="240"/>
      <c r="E186" s="171"/>
      <c r="F186" s="389"/>
    </row>
    <row r="187" spans="1:6" x14ac:dyDescent="0.25">
      <c r="A187" s="253"/>
      <c r="B187" s="242" t="s">
        <v>66</v>
      </c>
      <c r="C187" s="243">
        <v>16</v>
      </c>
      <c r="D187" s="244" t="s">
        <v>9</v>
      </c>
      <c r="E187" s="178"/>
      <c r="F187" s="159">
        <f>C187*E187</f>
        <v>0</v>
      </c>
    </row>
    <row r="188" spans="1:6" x14ac:dyDescent="0.25">
      <c r="A188" s="253"/>
      <c r="B188" s="242" t="s">
        <v>64</v>
      </c>
      <c r="C188" s="243">
        <v>14</v>
      </c>
      <c r="D188" s="244" t="s">
        <v>30</v>
      </c>
      <c r="E188" s="178"/>
      <c r="F188" s="159">
        <f t="shared" ref="F188:F189" si="0">C188*E188</f>
        <v>0</v>
      </c>
    </row>
    <row r="189" spans="1:6" x14ac:dyDescent="0.25">
      <c r="A189" s="253"/>
      <c r="B189" s="242" t="s">
        <v>104</v>
      </c>
      <c r="C189" s="243">
        <v>26</v>
      </c>
      <c r="D189" s="244" t="s">
        <v>9</v>
      </c>
      <c r="E189" s="178"/>
      <c r="F189" s="159">
        <f t="shared" si="0"/>
        <v>0</v>
      </c>
    </row>
    <row r="190" spans="1:6" x14ac:dyDescent="0.25">
      <c r="A190" s="253"/>
      <c r="B190" s="242"/>
      <c r="C190" s="243"/>
      <c r="D190" s="244"/>
      <c r="E190" s="178"/>
      <c r="F190" s="389"/>
    </row>
    <row r="191" spans="1:6" x14ac:dyDescent="0.25">
      <c r="A191" s="241" t="s">
        <v>13</v>
      </c>
      <c r="B191" s="246" t="s">
        <v>36</v>
      </c>
      <c r="C191" s="243"/>
      <c r="D191" s="244"/>
      <c r="E191" s="178"/>
      <c r="F191" s="389"/>
    </row>
    <row r="192" spans="1:6" x14ac:dyDescent="0.25">
      <c r="A192" s="253"/>
      <c r="B192" s="242" t="s">
        <v>67</v>
      </c>
      <c r="C192" s="243">
        <v>16</v>
      </c>
      <c r="D192" s="244" t="s">
        <v>9</v>
      </c>
      <c r="E192" s="178"/>
      <c r="F192" s="159">
        <f>C192*E192</f>
        <v>0</v>
      </c>
    </row>
    <row r="193" spans="1:6" x14ac:dyDescent="0.25">
      <c r="A193" s="253"/>
      <c r="B193" s="242" t="s">
        <v>64</v>
      </c>
      <c r="C193" s="243">
        <v>14</v>
      </c>
      <c r="D193" s="244" t="s">
        <v>30</v>
      </c>
      <c r="E193" s="178"/>
      <c r="F193" s="159">
        <f t="shared" ref="F193:F194" si="1">C193*E193</f>
        <v>0</v>
      </c>
    </row>
    <row r="194" spans="1:6" x14ac:dyDescent="0.25">
      <c r="A194" s="253"/>
      <c r="B194" s="242" t="s">
        <v>68</v>
      </c>
      <c r="C194" s="243">
        <v>44</v>
      </c>
      <c r="D194" s="244" t="s">
        <v>9</v>
      </c>
      <c r="E194" s="178"/>
      <c r="F194" s="159">
        <f t="shared" si="1"/>
        <v>0</v>
      </c>
    </row>
    <row r="195" spans="1:6" x14ac:dyDescent="0.25">
      <c r="A195" s="253"/>
      <c r="B195" s="242"/>
      <c r="C195" s="243"/>
      <c r="D195" s="244"/>
      <c r="E195" s="178"/>
      <c r="F195" s="389"/>
    </row>
    <row r="196" spans="1:6" x14ac:dyDescent="0.25">
      <c r="A196" s="241" t="s">
        <v>15</v>
      </c>
      <c r="B196" s="246" t="s">
        <v>69</v>
      </c>
      <c r="C196" s="243"/>
      <c r="D196" s="244"/>
      <c r="E196" s="178"/>
      <c r="F196" s="389"/>
    </row>
    <row r="197" spans="1:6" x14ac:dyDescent="0.25">
      <c r="A197" s="253"/>
      <c r="B197" s="242" t="s">
        <v>70</v>
      </c>
      <c r="C197" s="243">
        <v>11</v>
      </c>
      <c r="D197" s="244" t="s">
        <v>9</v>
      </c>
      <c r="E197" s="178"/>
      <c r="F197" s="159">
        <f>C197*E197</f>
        <v>0</v>
      </c>
    </row>
    <row r="198" spans="1:6" x14ac:dyDescent="0.25">
      <c r="A198" s="253"/>
      <c r="B198" s="242" t="s">
        <v>71</v>
      </c>
      <c r="C198" s="243">
        <v>12</v>
      </c>
      <c r="D198" s="244" t="s">
        <v>9</v>
      </c>
      <c r="E198" s="178"/>
      <c r="F198" s="159">
        <f>C198*E198</f>
        <v>0</v>
      </c>
    </row>
    <row r="199" spans="1:6" x14ac:dyDescent="0.25">
      <c r="A199" s="253"/>
      <c r="B199" s="242"/>
      <c r="C199" s="243"/>
      <c r="D199" s="244"/>
      <c r="E199" s="178"/>
      <c r="F199" s="389"/>
    </row>
    <row r="200" spans="1:6" x14ac:dyDescent="0.25">
      <c r="A200" s="241" t="s">
        <v>17</v>
      </c>
      <c r="B200" s="246" t="s">
        <v>72</v>
      </c>
      <c r="C200" s="243"/>
      <c r="D200" s="244"/>
      <c r="E200" s="178"/>
      <c r="F200" s="389"/>
    </row>
    <row r="201" spans="1:6" x14ac:dyDescent="0.25">
      <c r="A201" s="253"/>
      <c r="B201" s="242" t="s">
        <v>73</v>
      </c>
      <c r="C201" s="243">
        <v>8</v>
      </c>
      <c r="D201" s="244" t="s">
        <v>9</v>
      </c>
      <c r="E201" s="178"/>
      <c r="F201" s="159">
        <f>C201*E201</f>
        <v>0</v>
      </c>
    </row>
    <row r="202" spans="1:6" x14ac:dyDescent="0.25">
      <c r="A202" s="253"/>
      <c r="B202" s="242" t="s">
        <v>74</v>
      </c>
      <c r="C202" s="243">
        <v>16</v>
      </c>
      <c r="D202" s="244" t="s">
        <v>9</v>
      </c>
      <c r="E202" s="178"/>
      <c r="F202" s="159"/>
    </row>
    <row r="203" spans="1:6" x14ac:dyDescent="0.25">
      <c r="A203" s="241"/>
      <c r="B203" s="242"/>
      <c r="C203" s="243"/>
      <c r="D203" s="244"/>
      <c r="E203" s="178"/>
      <c r="F203" s="389"/>
    </row>
    <row r="204" spans="1:6" x14ac:dyDescent="0.25">
      <c r="A204" s="241" t="s">
        <v>18</v>
      </c>
      <c r="B204" s="242" t="s">
        <v>103</v>
      </c>
      <c r="C204" s="243">
        <v>15</v>
      </c>
      <c r="D204" s="244" t="s">
        <v>9</v>
      </c>
      <c r="E204" s="178"/>
      <c r="F204" s="159">
        <f>C204*E204</f>
        <v>0</v>
      </c>
    </row>
    <row r="205" spans="1:6" x14ac:dyDescent="0.25">
      <c r="A205" s="241"/>
      <c r="B205" s="242"/>
      <c r="C205" s="243"/>
      <c r="D205" s="244"/>
      <c r="E205" s="178"/>
      <c r="F205" s="389"/>
    </row>
    <row r="206" spans="1:6" x14ac:dyDescent="0.25">
      <c r="A206" s="253" t="s">
        <v>19</v>
      </c>
      <c r="B206" s="242" t="s">
        <v>75</v>
      </c>
      <c r="C206" s="243">
        <v>9</v>
      </c>
      <c r="D206" s="244" t="s">
        <v>9</v>
      </c>
      <c r="E206" s="178"/>
      <c r="F206" s="159">
        <f>C206*E206</f>
        <v>0</v>
      </c>
    </row>
    <row r="207" spans="1:6" x14ac:dyDescent="0.25">
      <c r="A207" s="253"/>
      <c r="B207" s="242"/>
      <c r="C207" s="243"/>
      <c r="D207" s="244"/>
      <c r="E207" s="178"/>
      <c r="F207" s="389"/>
    </row>
    <row r="208" spans="1:6" x14ac:dyDescent="0.25">
      <c r="A208" s="241" t="s">
        <v>20</v>
      </c>
      <c r="B208" s="242" t="s">
        <v>76</v>
      </c>
      <c r="C208" s="243">
        <v>12</v>
      </c>
      <c r="D208" s="244" t="s">
        <v>9</v>
      </c>
      <c r="E208" s="178"/>
      <c r="F208" s="159">
        <f>C208*E208</f>
        <v>0</v>
      </c>
    </row>
    <row r="209" spans="1:6" x14ac:dyDescent="0.25">
      <c r="A209" s="235"/>
      <c r="B209" s="261"/>
      <c r="C209" s="503"/>
      <c r="D209" s="244"/>
      <c r="E209" s="465"/>
      <c r="F209" s="389"/>
    </row>
    <row r="210" spans="1:6" x14ac:dyDescent="0.25">
      <c r="A210" s="235"/>
      <c r="B210" s="261"/>
      <c r="C210" s="243"/>
      <c r="D210" s="244"/>
      <c r="E210" s="176"/>
      <c r="F210" s="589"/>
    </row>
    <row r="211" spans="1:6" x14ac:dyDescent="0.25">
      <c r="A211" s="235"/>
      <c r="B211" s="261"/>
      <c r="C211" s="503"/>
      <c r="D211" s="244"/>
      <c r="E211" s="465"/>
      <c r="F211" s="389"/>
    </row>
    <row r="212" spans="1:6" x14ac:dyDescent="0.25">
      <c r="A212" s="235"/>
      <c r="B212" s="261"/>
      <c r="C212" s="503"/>
      <c r="D212" s="244"/>
      <c r="E212" s="465"/>
      <c r="F212" s="389"/>
    </row>
    <row r="213" spans="1:6" x14ac:dyDescent="0.25">
      <c r="A213" s="235"/>
      <c r="B213" s="261"/>
      <c r="C213" s="503"/>
      <c r="D213" s="244"/>
      <c r="E213" s="465"/>
      <c r="F213" s="389"/>
    </row>
    <row r="214" spans="1:6" x14ac:dyDescent="0.25">
      <c r="A214" s="235"/>
      <c r="B214" s="261"/>
      <c r="C214" s="503"/>
      <c r="D214" s="244"/>
      <c r="E214" s="465"/>
      <c r="F214" s="389"/>
    </row>
    <row r="215" spans="1:6" x14ac:dyDescent="0.25">
      <c r="A215" s="235"/>
      <c r="B215" s="261"/>
      <c r="C215" s="503"/>
      <c r="D215" s="244"/>
      <c r="E215" s="465"/>
      <c r="F215" s="389"/>
    </row>
    <row r="216" spans="1:6" x14ac:dyDescent="0.25">
      <c r="A216" s="235"/>
      <c r="B216" s="261"/>
      <c r="C216" s="503"/>
      <c r="D216" s="244"/>
      <c r="E216" s="465"/>
      <c r="F216" s="389"/>
    </row>
    <row r="217" spans="1:6" x14ac:dyDescent="0.25">
      <c r="A217" s="235"/>
      <c r="B217" s="261"/>
      <c r="C217" s="503"/>
      <c r="D217" s="244"/>
      <c r="E217" s="465"/>
      <c r="F217" s="389"/>
    </row>
    <row r="218" spans="1:6" x14ac:dyDescent="0.25">
      <c r="A218" s="235"/>
      <c r="B218" s="261"/>
      <c r="C218" s="503"/>
      <c r="D218" s="244"/>
      <c r="E218" s="465"/>
      <c r="F218" s="389"/>
    </row>
    <row r="219" spans="1:6" x14ac:dyDescent="0.25">
      <c r="A219" s="235"/>
      <c r="B219" s="261"/>
      <c r="C219" s="503"/>
      <c r="D219" s="244"/>
      <c r="E219" s="465"/>
      <c r="F219" s="389"/>
    </row>
    <row r="220" spans="1:6" x14ac:dyDescent="0.25">
      <c r="A220" s="235"/>
      <c r="B220" s="261"/>
      <c r="C220" s="503"/>
      <c r="D220" s="244"/>
      <c r="E220" s="465"/>
      <c r="F220" s="389"/>
    </row>
    <row r="221" spans="1:6" x14ac:dyDescent="0.25">
      <c r="A221" s="235"/>
      <c r="B221" s="261"/>
      <c r="C221" s="503"/>
      <c r="D221" s="244"/>
      <c r="E221" s="465"/>
      <c r="F221" s="389"/>
    </row>
    <row r="222" spans="1:6" x14ac:dyDescent="0.25">
      <c r="A222" s="235"/>
      <c r="B222" s="261"/>
      <c r="C222" s="503"/>
      <c r="D222" s="244"/>
      <c r="E222" s="465"/>
      <c r="F222" s="389"/>
    </row>
    <row r="223" spans="1:6" x14ac:dyDescent="0.25">
      <c r="A223" s="235"/>
      <c r="B223" s="261"/>
      <c r="C223" s="503"/>
      <c r="D223" s="244"/>
      <c r="E223" s="465"/>
      <c r="F223" s="389"/>
    </row>
    <row r="224" spans="1:6" x14ac:dyDescent="0.25">
      <c r="A224" s="235"/>
      <c r="B224" s="261"/>
      <c r="C224" s="503"/>
      <c r="D224" s="244"/>
      <c r="E224" s="465"/>
      <c r="F224" s="389"/>
    </row>
    <row r="225" spans="1:6" x14ac:dyDescent="0.25">
      <c r="A225" s="235"/>
      <c r="B225" s="261"/>
      <c r="C225" s="503"/>
      <c r="D225" s="244"/>
      <c r="E225" s="465"/>
      <c r="F225" s="389"/>
    </row>
    <row r="226" spans="1:6" x14ac:dyDescent="0.25">
      <c r="A226" s="235"/>
      <c r="B226" s="261"/>
      <c r="C226" s="503"/>
      <c r="D226" s="244"/>
      <c r="E226" s="465"/>
      <c r="F226" s="389"/>
    </row>
    <row r="227" spans="1:6" x14ac:dyDescent="0.25">
      <c r="A227" s="235"/>
      <c r="B227" s="261"/>
      <c r="C227" s="503"/>
      <c r="D227" s="244"/>
      <c r="E227" s="465"/>
      <c r="F227" s="389"/>
    </row>
    <row r="228" spans="1:6" x14ac:dyDescent="0.25">
      <c r="A228" s="235"/>
      <c r="B228" s="261"/>
      <c r="C228" s="503"/>
      <c r="D228" s="244"/>
      <c r="E228" s="465"/>
      <c r="F228" s="389"/>
    </row>
    <row r="229" spans="1:6" x14ac:dyDescent="0.25">
      <c r="A229" s="235"/>
      <c r="B229" s="261"/>
      <c r="C229" s="503"/>
      <c r="D229" s="244"/>
      <c r="E229" s="465"/>
      <c r="F229" s="389"/>
    </row>
    <row r="230" spans="1:6" x14ac:dyDescent="0.25">
      <c r="A230" s="241"/>
      <c r="B230" s="242"/>
      <c r="C230" s="243"/>
      <c r="D230" s="244"/>
      <c r="E230" s="176"/>
      <c r="F230" s="389"/>
    </row>
    <row r="231" spans="1:6" x14ac:dyDescent="0.25">
      <c r="A231" s="294"/>
      <c r="B231" s="312" t="s">
        <v>22</v>
      </c>
      <c r="C231" s="523"/>
      <c r="D231" s="523"/>
      <c r="E231" s="474"/>
      <c r="F231" s="591">
        <f>SUM(F178:F230)</f>
        <v>0</v>
      </c>
    </row>
    <row r="232" spans="1:6" x14ac:dyDescent="0.25">
      <c r="A232" s="297"/>
      <c r="B232" s="298"/>
      <c r="C232" s="525"/>
      <c r="D232" s="525"/>
      <c r="E232" s="475"/>
      <c r="F232" s="592"/>
    </row>
    <row r="233" spans="1:6" x14ac:dyDescent="0.25">
      <c r="A233" s="361"/>
      <c r="B233" s="362" t="s">
        <v>344</v>
      </c>
      <c r="F233" s="163"/>
    </row>
    <row r="234" spans="1:6" x14ac:dyDescent="0.25">
      <c r="A234" s="363"/>
      <c r="B234" s="362"/>
      <c r="F234" s="163"/>
    </row>
    <row r="235" spans="1:6" x14ac:dyDescent="0.25">
      <c r="A235" s="364" t="s">
        <v>80</v>
      </c>
      <c r="B235" s="365" t="s">
        <v>1</v>
      </c>
      <c r="C235" s="365"/>
      <c r="D235" s="365"/>
      <c r="E235" s="217"/>
      <c r="F235" s="604" t="s">
        <v>6</v>
      </c>
    </row>
    <row r="236" spans="1:6" x14ac:dyDescent="0.25">
      <c r="A236" s="367"/>
      <c r="B236" s="368"/>
      <c r="C236" s="368"/>
      <c r="D236" s="368"/>
      <c r="E236" s="219"/>
      <c r="F236" s="605" t="s">
        <v>115</v>
      </c>
    </row>
    <row r="237" spans="1:6" x14ac:dyDescent="0.25">
      <c r="A237" s="369"/>
      <c r="B237" s="370"/>
      <c r="C237" s="563"/>
      <c r="D237" s="564"/>
      <c r="E237" s="490"/>
      <c r="F237" s="606"/>
    </row>
    <row r="238" spans="1:6" x14ac:dyDescent="0.25">
      <c r="A238" s="280"/>
      <c r="B238" s="373" t="s">
        <v>214</v>
      </c>
      <c r="C238" s="563"/>
      <c r="D238" s="370"/>
      <c r="E238" s="491"/>
      <c r="F238" s="606"/>
    </row>
    <row r="239" spans="1:6" x14ac:dyDescent="0.25">
      <c r="A239" s="279"/>
      <c r="B239" s="375"/>
      <c r="C239" s="563"/>
      <c r="D239" s="370"/>
      <c r="E239" s="491"/>
      <c r="F239" s="606"/>
    </row>
    <row r="240" spans="1:6" x14ac:dyDescent="0.25">
      <c r="A240" s="235" t="s">
        <v>7</v>
      </c>
      <c r="B240" s="376" t="str">
        <f>B5</f>
        <v>SANITARY FITTINGS - CLIENT SUPPLY</v>
      </c>
      <c r="C240" s="563"/>
      <c r="D240" s="370"/>
      <c r="E240" s="491"/>
      <c r="F240" s="606">
        <f>F64</f>
        <v>270350</v>
      </c>
    </row>
    <row r="241" spans="1:6" x14ac:dyDescent="0.25">
      <c r="A241" s="279"/>
      <c r="B241" s="375"/>
      <c r="C241" s="563"/>
      <c r="D241" s="370"/>
      <c r="E241" s="491"/>
      <c r="F241" s="606"/>
    </row>
    <row r="242" spans="1:6" x14ac:dyDescent="0.25">
      <c r="A242" s="235" t="s">
        <v>23</v>
      </c>
      <c r="B242" s="376" t="str">
        <f>B70</f>
        <v>SANITARY FITTINGS - LABOUR</v>
      </c>
      <c r="C242" s="563"/>
      <c r="D242" s="370"/>
      <c r="E242" s="491"/>
      <c r="F242" s="606">
        <f>F113</f>
        <v>0</v>
      </c>
    </row>
    <row r="243" spans="1:6" x14ac:dyDescent="0.25">
      <c r="A243" s="279"/>
      <c r="B243" s="375"/>
      <c r="C243" s="563"/>
      <c r="D243" s="370"/>
      <c r="E243" s="491"/>
      <c r="F243" s="606"/>
    </row>
    <row r="244" spans="1:6" x14ac:dyDescent="0.25">
      <c r="A244" s="235" t="s">
        <v>23</v>
      </c>
      <c r="B244" s="375" t="str">
        <f>B119</f>
        <v xml:space="preserve">PLUMBING INSTALLATIONS </v>
      </c>
      <c r="C244" s="563"/>
      <c r="D244" s="370"/>
      <c r="E244" s="491"/>
      <c r="F244" s="606">
        <f>F171</f>
        <v>0</v>
      </c>
    </row>
    <row r="245" spans="1:6" x14ac:dyDescent="0.25">
      <c r="A245" s="279"/>
      <c r="B245" s="375"/>
      <c r="C245" s="563"/>
      <c r="D245" s="370"/>
      <c r="E245" s="491"/>
      <c r="F245" s="606"/>
    </row>
    <row r="246" spans="1:6" x14ac:dyDescent="0.25">
      <c r="A246" s="235" t="s">
        <v>59</v>
      </c>
      <c r="B246" s="375" t="str">
        <f>B178</f>
        <v>DRAINAGE INSTALLATIONS</v>
      </c>
      <c r="C246" s="563"/>
      <c r="D246" s="370"/>
      <c r="E246" s="491"/>
      <c r="F246" s="606">
        <f>F231</f>
        <v>0</v>
      </c>
    </row>
    <row r="247" spans="1:6" x14ac:dyDescent="0.25">
      <c r="A247" s="279"/>
      <c r="B247" s="375"/>
      <c r="C247" s="563"/>
      <c r="D247" s="370"/>
      <c r="E247" s="491"/>
      <c r="F247" s="606"/>
    </row>
    <row r="248" spans="1:6" x14ac:dyDescent="0.25">
      <c r="A248" s="235"/>
      <c r="B248" s="375"/>
      <c r="C248" s="563"/>
      <c r="D248" s="370"/>
      <c r="E248" s="491"/>
      <c r="F248" s="606"/>
    </row>
    <row r="249" spans="1:6" x14ac:dyDescent="0.25">
      <c r="A249" s="279"/>
      <c r="B249" s="375"/>
      <c r="C249" s="563"/>
      <c r="D249" s="370"/>
      <c r="E249" s="491"/>
      <c r="F249" s="607"/>
    </row>
    <row r="250" spans="1:6" x14ac:dyDescent="0.25">
      <c r="A250" s="369"/>
      <c r="B250" s="881"/>
      <c r="C250" s="899"/>
      <c r="D250" s="564"/>
      <c r="E250" s="490"/>
      <c r="F250" s="904"/>
    </row>
    <row r="251" spans="1:6" x14ac:dyDescent="0.25">
      <c r="A251" s="279" t="s">
        <v>8</v>
      </c>
      <c r="B251" s="375" t="s">
        <v>230</v>
      </c>
      <c r="C251" s="563"/>
      <c r="D251" s="370"/>
      <c r="E251" s="491"/>
      <c r="F251" s="609">
        <f>SUM(F238:F250)</f>
        <v>270350</v>
      </c>
    </row>
    <row r="252" spans="1:6" x14ac:dyDescent="0.25">
      <c r="A252" s="279"/>
      <c r="B252" s="375"/>
      <c r="C252" s="563"/>
      <c r="D252" s="370"/>
      <c r="E252" s="491"/>
      <c r="F252" s="606"/>
    </row>
    <row r="253" spans="1:6" x14ac:dyDescent="0.25">
      <c r="A253" s="279" t="s">
        <v>11</v>
      </c>
      <c r="B253" s="375" t="s">
        <v>354</v>
      </c>
      <c r="C253" s="563"/>
      <c r="D253" s="370"/>
      <c r="E253" s="491"/>
      <c r="F253" s="609">
        <f>F251*14</f>
        <v>3784900</v>
      </c>
    </row>
    <row r="254" spans="1:6" x14ac:dyDescent="0.25">
      <c r="A254" s="279"/>
      <c r="B254" s="375"/>
      <c r="C254" s="563"/>
      <c r="D254" s="370"/>
      <c r="E254" s="491"/>
      <c r="F254" s="606"/>
    </row>
    <row r="255" spans="1:6" x14ac:dyDescent="0.25">
      <c r="A255" s="279"/>
      <c r="B255" s="375"/>
      <c r="C255" s="563"/>
      <c r="D255" s="370"/>
      <c r="E255" s="491"/>
      <c r="F255" s="606"/>
    </row>
    <row r="256" spans="1:6" x14ac:dyDescent="0.25">
      <c r="A256" s="279"/>
      <c r="B256" s="375"/>
      <c r="C256" s="563"/>
      <c r="D256" s="370"/>
      <c r="E256" s="491"/>
      <c r="F256" s="606"/>
    </row>
    <row r="257" spans="1:6" x14ac:dyDescent="0.25">
      <c r="A257" s="279"/>
      <c r="B257" s="375"/>
      <c r="C257" s="563"/>
      <c r="D257" s="370"/>
      <c r="E257" s="491"/>
      <c r="F257" s="606"/>
    </row>
    <row r="258" spans="1:6" x14ac:dyDescent="0.25">
      <c r="A258" s="279"/>
      <c r="B258" s="375"/>
      <c r="C258" s="563"/>
      <c r="D258" s="370"/>
      <c r="E258" s="491"/>
      <c r="F258" s="606"/>
    </row>
    <row r="259" spans="1:6" x14ac:dyDescent="0.25">
      <c r="A259" s="279"/>
      <c r="B259" s="375"/>
      <c r="C259" s="563"/>
      <c r="D259" s="370"/>
      <c r="E259" s="491"/>
      <c r="F259" s="606"/>
    </row>
    <row r="260" spans="1:6" x14ac:dyDescent="0.25">
      <c r="A260" s="279"/>
      <c r="B260" s="375"/>
      <c r="C260" s="563"/>
      <c r="D260" s="370"/>
      <c r="E260" s="491"/>
      <c r="F260" s="606"/>
    </row>
    <row r="261" spans="1:6" x14ac:dyDescent="0.25">
      <c r="A261" s="279"/>
      <c r="B261" s="375"/>
      <c r="C261" s="563"/>
      <c r="D261" s="370"/>
      <c r="E261" s="491"/>
      <c r="F261" s="606"/>
    </row>
    <row r="262" spans="1:6" x14ac:dyDescent="0.25">
      <c r="A262" s="279"/>
      <c r="B262" s="375"/>
      <c r="C262" s="563"/>
      <c r="D262" s="370"/>
      <c r="E262" s="491"/>
      <c r="F262" s="606"/>
    </row>
    <row r="263" spans="1:6" x14ac:dyDescent="0.25">
      <c r="A263" s="279"/>
      <c r="B263" s="375"/>
      <c r="C263" s="563"/>
      <c r="D263" s="370"/>
      <c r="E263" s="491"/>
      <c r="F263" s="606"/>
    </row>
    <row r="264" spans="1:6" x14ac:dyDescent="0.25">
      <c r="A264" s="279"/>
      <c r="B264" s="375"/>
      <c r="C264" s="563"/>
      <c r="D264" s="370"/>
      <c r="E264" s="491"/>
      <c r="F264" s="606"/>
    </row>
    <row r="265" spans="1:6" x14ac:dyDescent="0.25">
      <c r="A265" s="279"/>
      <c r="B265" s="375"/>
      <c r="C265" s="563"/>
      <c r="D265" s="370"/>
      <c r="E265" s="491"/>
      <c r="F265" s="606"/>
    </row>
    <row r="266" spans="1:6" x14ac:dyDescent="0.25">
      <c r="A266" s="279"/>
      <c r="B266" s="375"/>
      <c r="C266" s="563"/>
      <c r="D266" s="370"/>
      <c r="E266" s="491"/>
      <c r="F266" s="606"/>
    </row>
    <row r="267" spans="1:6" x14ac:dyDescent="0.25">
      <c r="A267" s="279"/>
      <c r="B267" s="375"/>
      <c r="C267" s="563"/>
      <c r="D267" s="370"/>
      <c r="E267" s="491"/>
      <c r="F267" s="606"/>
    </row>
    <row r="268" spans="1:6" x14ac:dyDescent="0.25">
      <c r="A268" s="279"/>
      <c r="B268" s="375"/>
      <c r="C268" s="563"/>
      <c r="D268" s="370"/>
      <c r="E268" s="491"/>
      <c r="F268" s="606"/>
    </row>
    <row r="269" spans="1:6" x14ac:dyDescent="0.25">
      <c r="A269" s="279"/>
      <c r="B269" s="375"/>
      <c r="C269" s="563"/>
      <c r="D269" s="370"/>
      <c r="E269" s="491"/>
      <c r="F269" s="606"/>
    </row>
    <row r="270" spans="1:6" x14ac:dyDescent="0.25">
      <c r="A270" s="279"/>
      <c r="B270" s="375"/>
      <c r="C270" s="563"/>
      <c r="D270" s="370"/>
      <c r="E270" s="491"/>
      <c r="F270" s="606"/>
    </row>
    <row r="271" spans="1:6" x14ac:dyDescent="0.25">
      <c r="A271" s="279"/>
      <c r="B271" s="375"/>
      <c r="C271" s="563"/>
      <c r="D271" s="370"/>
      <c r="E271" s="491"/>
      <c r="F271" s="606"/>
    </row>
    <row r="272" spans="1:6" x14ac:dyDescent="0.25">
      <c r="A272" s="279"/>
      <c r="B272" s="375"/>
      <c r="C272" s="563"/>
      <c r="D272" s="370"/>
      <c r="E272" s="491"/>
      <c r="F272" s="606"/>
    </row>
    <row r="273" spans="1:6" x14ac:dyDescent="0.25">
      <c r="A273" s="279"/>
      <c r="B273" s="375"/>
      <c r="C273" s="563"/>
      <c r="D273" s="370"/>
      <c r="E273" s="491"/>
      <c r="F273" s="606"/>
    </row>
    <row r="274" spans="1:6" x14ac:dyDescent="0.25">
      <c r="A274" s="279"/>
      <c r="B274" s="375"/>
      <c r="C274" s="563"/>
      <c r="D274" s="370"/>
      <c r="E274" s="491"/>
      <c r="F274" s="606"/>
    </row>
    <row r="275" spans="1:6" x14ac:dyDescent="0.25">
      <c r="A275" s="279"/>
      <c r="B275" s="375"/>
      <c r="C275" s="563"/>
      <c r="D275" s="370"/>
      <c r="E275" s="491"/>
      <c r="F275" s="606"/>
    </row>
    <row r="276" spans="1:6" x14ac:dyDescent="0.25">
      <c r="A276" s="279"/>
      <c r="B276" s="375"/>
      <c r="C276" s="563"/>
      <c r="D276" s="370"/>
      <c r="E276" s="491"/>
      <c r="F276" s="606"/>
    </row>
    <row r="277" spans="1:6" x14ac:dyDescent="0.25">
      <c r="A277" s="279"/>
      <c r="B277" s="375"/>
      <c r="C277" s="563"/>
      <c r="D277" s="370"/>
      <c r="E277" s="491"/>
      <c r="F277" s="606"/>
    </row>
    <row r="278" spans="1:6" x14ac:dyDescent="0.25">
      <c r="A278" s="279"/>
      <c r="B278" s="375"/>
      <c r="C278" s="563"/>
      <c r="D278" s="370"/>
      <c r="E278" s="491"/>
      <c r="F278" s="606"/>
    </row>
    <row r="279" spans="1:6" x14ac:dyDescent="0.25">
      <c r="A279" s="279"/>
      <c r="B279" s="375"/>
      <c r="C279" s="563"/>
      <c r="D279" s="370"/>
      <c r="E279" s="491"/>
      <c r="F279" s="606"/>
    </row>
    <row r="280" spans="1:6" x14ac:dyDescent="0.25">
      <c r="A280" s="279"/>
      <c r="B280" s="375"/>
      <c r="C280" s="563"/>
      <c r="D280" s="370"/>
      <c r="E280" s="491"/>
      <c r="F280" s="606"/>
    </row>
    <row r="281" spans="1:6" x14ac:dyDescent="0.25">
      <c r="A281" s="279"/>
      <c r="B281" s="375"/>
      <c r="C281" s="563"/>
      <c r="D281" s="370"/>
      <c r="E281" s="491"/>
      <c r="F281" s="606"/>
    </row>
    <row r="282" spans="1:6" x14ac:dyDescent="0.25">
      <c r="A282" s="279"/>
      <c r="B282" s="375"/>
      <c r="C282" s="563"/>
      <c r="D282" s="370"/>
      <c r="E282" s="491"/>
      <c r="F282" s="606"/>
    </row>
    <row r="283" spans="1:6" x14ac:dyDescent="0.25">
      <c r="A283" s="279"/>
      <c r="B283" s="375"/>
      <c r="C283" s="563"/>
      <c r="D283" s="370"/>
      <c r="E283" s="491"/>
      <c r="F283" s="606"/>
    </row>
    <row r="284" spans="1:6" x14ac:dyDescent="0.25">
      <c r="A284" s="279"/>
      <c r="B284" s="375"/>
      <c r="C284" s="563"/>
      <c r="D284" s="370"/>
      <c r="E284" s="491"/>
      <c r="F284" s="606"/>
    </row>
    <row r="285" spans="1:6" x14ac:dyDescent="0.25">
      <c r="A285" s="279"/>
      <c r="B285" s="375"/>
      <c r="C285" s="563"/>
      <c r="D285" s="370"/>
      <c r="E285" s="491"/>
      <c r="F285" s="606"/>
    </row>
    <row r="286" spans="1:6" x14ac:dyDescent="0.25">
      <c r="A286" s="279"/>
      <c r="B286" s="375"/>
      <c r="C286" s="563"/>
      <c r="D286" s="370"/>
      <c r="E286" s="491"/>
      <c r="F286" s="606"/>
    </row>
    <row r="287" spans="1:6" x14ac:dyDescent="0.25">
      <c r="A287" s="279"/>
      <c r="B287" s="375"/>
      <c r="C287" s="563"/>
      <c r="D287" s="370"/>
      <c r="E287" s="491"/>
      <c r="F287" s="606"/>
    </row>
    <row r="288" spans="1:6" x14ac:dyDescent="0.25">
      <c r="A288" s="279"/>
      <c r="B288" s="375"/>
      <c r="C288" s="563"/>
      <c r="D288" s="370"/>
      <c r="E288" s="491"/>
      <c r="F288" s="606"/>
    </row>
    <row r="289" spans="1:6" x14ac:dyDescent="0.25">
      <c r="A289" s="279"/>
      <c r="B289" s="375"/>
      <c r="C289" s="563"/>
      <c r="D289" s="370"/>
      <c r="E289" s="491"/>
      <c r="F289" s="606"/>
    </row>
    <row r="290" spans="1:6" x14ac:dyDescent="0.25">
      <c r="A290" s="279"/>
      <c r="B290" s="375"/>
      <c r="C290" s="563"/>
      <c r="D290" s="370"/>
      <c r="E290" s="491"/>
      <c r="F290" s="606"/>
    </row>
    <row r="291" spans="1:6" x14ac:dyDescent="0.25">
      <c r="A291" s="279"/>
      <c r="B291" s="375"/>
      <c r="C291" s="563"/>
      <c r="D291" s="370"/>
      <c r="E291" s="491"/>
      <c r="F291" s="606"/>
    </row>
    <row r="292" spans="1:6" x14ac:dyDescent="0.25">
      <c r="A292" s="279"/>
      <c r="B292" s="375"/>
      <c r="C292" s="563"/>
      <c r="D292" s="370"/>
      <c r="E292" s="491"/>
      <c r="F292" s="606"/>
    </row>
    <row r="293" spans="1:6" x14ac:dyDescent="0.25">
      <c r="A293" s="279"/>
      <c r="B293" s="375"/>
      <c r="C293" s="563"/>
      <c r="D293" s="370"/>
      <c r="E293" s="491"/>
      <c r="F293" s="606"/>
    </row>
    <row r="294" spans="1:6" x14ac:dyDescent="0.25">
      <c r="A294" s="279"/>
      <c r="B294" s="375"/>
      <c r="C294" s="563"/>
      <c r="D294" s="370"/>
      <c r="E294" s="491"/>
      <c r="F294" s="606"/>
    </row>
    <row r="295" spans="1:6" x14ac:dyDescent="0.25">
      <c r="A295" s="279"/>
      <c r="B295" s="375"/>
      <c r="C295" s="563"/>
      <c r="D295" s="370"/>
      <c r="E295" s="491"/>
      <c r="F295" s="606"/>
    </row>
    <row r="296" spans="1:6" x14ac:dyDescent="0.25">
      <c r="A296" s="377" t="s">
        <v>13</v>
      </c>
      <c r="B296" s="378" t="s">
        <v>355</v>
      </c>
      <c r="C296" s="577"/>
      <c r="D296" s="578"/>
      <c r="E296" s="495"/>
      <c r="F296" s="614">
        <f>F253</f>
        <v>3784900</v>
      </c>
    </row>
    <row r="297" spans="1:6" x14ac:dyDescent="0.25">
      <c r="A297" s="381"/>
      <c r="B297" s="382"/>
      <c r="C297" s="579"/>
      <c r="D297" s="580"/>
      <c r="E297" s="496"/>
      <c r="F297" s="615"/>
    </row>
  </sheetData>
  <sheetProtection algorithmName="SHA-512" hashValue="d7RgtQYVPVZx1nWRgXbq2DbMSVxPSEiSl5g6AlZDP0EaI26+ivXJbYtZWmBV4IpevGhFf8SKqvua98CYul/y4w==" saltValue="Re7lYFlA6ZvRqQUSsDrE4w==" spinCount="100000" sheet="1" objects="1" scenarios="1"/>
  <mergeCells count="16">
    <mergeCell ref="A67:A68"/>
    <mergeCell ref="B67:B68"/>
    <mergeCell ref="C67:C68"/>
    <mergeCell ref="D67:D68"/>
    <mergeCell ref="A2:A3"/>
    <mergeCell ref="B2:B3"/>
    <mergeCell ref="C2:C3"/>
    <mergeCell ref="D2:D3"/>
    <mergeCell ref="A116:A117"/>
    <mergeCell ref="B116:B117"/>
    <mergeCell ref="C116:C117"/>
    <mergeCell ref="D116:D117"/>
    <mergeCell ref="A175:A176"/>
    <mergeCell ref="B175:B176"/>
    <mergeCell ref="C175:C176"/>
    <mergeCell ref="D175:D176"/>
  </mergeCells>
  <pageMargins left="0.77291666666666703" right="0.45" top="0.90625" bottom="0.75" header="0.3" footer="0.3"/>
  <pageSetup scale="70" firstPageNumber="44"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1" manualBreakCount="1">
    <brk id="1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topLeftCell="A234" zoomScale="96" zoomScaleNormal="100" zoomScaleSheetLayoutView="96" zoomScalePageLayoutView="87" workbookViewId="0">
      <selection activeCell="E110" sqref="E70:E110"/>
    </sheetView>
  </sheetViews>
  <sheetFormatPr defaultRowHeight="15" x14ac:dyDescent="0.25"/>
  <cols>
    <col min="1" max="1" width="7.140625" style="384" customWidth="1"/>
    <col min="2" max="2" width="81" style="314" customWidth="1"/>
    <col min="3" max="3" width="5.5703125" style="229" bestFit="1" customWidth="1"/>
    <col min="4" max="4" width="7" style="230" bestFit="1" customWidth="1"/>
    <col min="5" max="5" width="11.140625" style="198" bestFit="1" customWidth="1"/>
    <col min="6" max="6" width="15.7109375" style="921" bestFit="1" customWidth="1"/>
    <col min="7" max="9" width="9.140625" style="220"/>
    <col min="10" max="16384" width="9.140625" style="166"/>
  </cols>
  <sheetData>
    <row r="1" spans="1:6" x14ac:dyDescent="0.25">
      <c r="A1" s="227" t="s">
        <v>341</v>
      </c>
      <c r="B1" s="228"/>
      <c r="C1" s="371"/>
      <c r="D1" s="913"/>
      <c r="E1" s="165"/>
      <c r="F1" s="914"/>
    </row>
    <row r="2" spans="1:6" x14ac:dyDescent="0.25">
      <c r="A2" s="1015" t="s">
        <v>0</v>
      </c>
      <c r="B2" s="1017" t="s">
        <v>1</v>
      </c>
      <c r="C2" s="1019" t="s">
        <v>4</v>
      </c>
      <c r="D2" s="1021" t="s">
        <v>5</v>
      </c>
      <c r="E2" s="167" t="s">
        <v>2</v>
      </c>
      <c r="F2" s="157" t="s">
        <v>6</v>
      </c>
    </row>
    <row r="3" spans="1:6" x14ac:dyDescent="0.25">
      <c r="A3" s="1016"/>
      <c r="B3" s="1018"/>
      <c r="C3" s="1020"/>
      <c r="D3" s="1022"/>
      <c r="E3" s="168" t="s">
        <v>3</v>
      </c>
      <c r="F3" s="158" t="s">
        <v>3</v>
      </c>
    </row>
    <row r="4" spans="1:6" x14ac:dyDescent="0.25">
      <c r="A4" s="231"/>
      <c r="B4" s="232"/>
      <c r="C4" s="233"/>
      <c r="D4" s="234"/>
      <c r="E4" s="169"/>
      <c r="F4" s="386"/>
    </row>
    <row r="5" spans="1:6" x14ac:dyDescent="0.25">
      <c r="A5" s="235" t="s">
        <v>7</v>
      </c>
      <c r="B5" s="236" t="s">
        <v>473</v>
      </c>
      <c r="C5" s="237"/>
      <c r="D5" s="238"/>
      <c r="E5" s="171"/>
      <c r="F5" s="829"/>
    </row>
    <row r="6" spans="1:6" x14ac:dyDescent="0.25">
      <c r="A6" s="235"/>
      <c r="B6" s="236"/>
      <c r="C6" s="237"/>
      <c r="D6" s="238"/>
      <c r="E6" s="171"/>
      <c r="F6" s="829"/>
    </row>
    <row r="7" spans="1:6" x14ac:dyDescent="0.25">
      <c r="A7" s="241"/>
      <c r="B7" s="242"/>
      <c r="C7" s="245"/>
      <c r="D7" s="258"/>
      <c r="E7" s="178"/>
      <c r="F7" s="392"/>
    </row>
    <row r="8" spans="1:6" ht="30" x14ac:dyDescent="0.25">
      <c r="A8" s="241" t="s">
        <v>8</v>
      </c>
      <c r="B8" s="242" t="s">
        <v>474</v>
      </c>
      <c r="C8" s="245"/>
      <c r="D8" s="258"/>
      <c r="E8" s="178"/>
      <c r="F8" s="392">
        <v>270350</v>
      </c>
    </row>
    <row r="9" spans="1:6" x14ac:dyDescent="0.25">
      <c r="A9" s="253"/>
      <c r="B9" s="252"/>
      <c r="C9" s="245"/>
      <c r="D9" s="245"/>
      <c r="E9" s="178"/>
      <c r="F9" s="392"/>
    </row>
    <row r="10" spans="1:6" x14ac:dyDescent="0.25">
      <c r="A10" s="243"/>
      <c r="B10" s="242"/>
      <c r="C10" s="243"/>
      <c r="D10" s="243"/>
      <c r="E10" s="176"/>
      <c r="F10" s="159"/>
    </row>
    <row r="11" spans="1:6" x14ac:dyDescent="0.25">
      <c r="A11" s="243"/>
      <c r="B11" s="246"/>
      <c r="C11" s="245"/>
      <c r="D11" s="245"/>
      <c r="E11" s="176"/>
      <c r="F11" s="159"/>
    </row>
    <row r="12" spans="1:6" x14ac:dyDescent="0.25">
      <c r="A12" s="247"/>
      <c r="B12" s="242"/>
      <c r="C12" s="245"/>
      <c r="D12" s="245"/>
      <c r="E12" s="176"/>
      <c r="F12" s="159"/>
    </row>
    <row r="13" spans="1:6" x14ac:dyDescent="0.25">
      <c r="A13" s="243"/>
      <c r="B13" s="248"/>
      <c r="C13" s="245"/>
      <c r="D13" s="245"/>
      <c r="E13" s="176"/>
      <c r="F13" s="159"/>
    </row>
    <row r="14" spans="1:6" x14ac:dyDescent="0.25">
      <c r="A14" s="243"/>
      <c r="B14" s="249"/>
      <c r="C14" s="250"/>
      <c r="D14" s="250"/>
      <c r="E14" s="173"/>
      <c r="F14" s="159"/>
    </row>
    <row r="15" spans="1:6" x14ac:dyDescent="0.25">
      <c r="A15" s="241"/>
      <c r="B15" s="242"/>
      <c r="C15" s="245"/>
      <c r="D15" s="245"/>
      <c r="E15" s="176"/>
      <c r="F15" s="159"/>
    </row>
    <row r="16" spans="1:6" x14ac:dyDescent="0.25">
      <c r="A16" s="243"/>
      <c r="B16" s="248"/>
      <c r="C16" s="245"/>
      <c r="D16" s="245"/>
      <c r="E16" s="176"/>
      <c r="F16" s="159"/>
    </row>
    <row r="17" spans="1:6" x14ac:dyDescent="0.25">
      <c r="A17" s="241"/>
      <c r="B17" s="251"/>
      <c r="C17" s="245"/>
      <c r="D17" s="245"/>
      <c r="E17" s="176"/>
      <c r="F17" s="159"/>
    </row>
    <row r="18" spans="1:6" x14ac:dyDescent="0.25">
      <c r="A18" s="241"/>
      <c r="B18" s="242"/>
      <c r="C18" s="245"/>
      <c r="D18" s="245"/>
      <c r="E18" s="176"/>
      <c r="F18" s="159"/>
    </row>
    <row r="19" spans="1:6" x14ac:dyDescent="0.25">
      <c r="A19" s="241"/>
      <c r="B19" s="252"/>
      <c r="C19" s="245"/>
      <c r="D19" s="245"/>
      <c r="E19" s="176"/>
      <c r="F19" s="159"/>
    </row>
    <row r="20" spans="1:6" x14ac:dyDescent="0.25">
      <c r="A20" s="241"/>
      <c r="B20" s="242"/>
      <c r="C20" s="245"/>
      <c r="D20" s="245"/>
      <c r="E20" s="176"/>
      <c r="F20" s="159"/>
    </row>
    <row r="21" spans="1:6" x14ac:dyDescent="0.25">
      <c r="A21" s="241"/>
      <c r="B21" s="252"/>
      <c r="C21" s="245"/>
      <c r="D21" s="245"/>
      <c r="E21" s="176"/>
      <c r="F21" s="159"/>
    </row>
    <row r="22" spans="1:6" x14ac:dyDescent="0.25">
      <c r="A22" s="253"/>
      <c r="B22" s="236"/>
      <c r="C22" s="237"/>
      <c r="D22" s="238"/>
      <c r="E22" s="173"/>
      <c r="F22" s="159"/>
    </row>
    <row r="23" spans="1:6" x14ac:dyDescent="0.25">
      <c r="A23" s="241"/>
      <c r="B23" s="242"/>
      <c r="C23" s="245"/>
      <c r="D23" s="245"/>
      <c r="E23" s="176"/>
      <c r="F23" s="159"/>
    </row>
    <row r="24" spans="1:6" x14ac:dyDescent="0.25">
      <c r="A24" s="241"/>
      <c r="B24" s="242"/>
      <c r="C24" s="245"/>
      <c r="D24" s="245"/>
      <c r="E24" s="176"/>
      <c r="F24" s="159"/>
    </row>
    <row r="25" spans="1:6" x14ac:dyDescent="0.25">
      <c r="A25" s="243"/>
      <c r="B25" s="236"/>
      <c r="C25" s="259"/>
      <c r="D25" s="260"/>
      <c r="E25" s="465"/>
      <c r="F25" s="159"/>
    </row>
    <row r="26" spans="1:6" x14ac:dyDescent="0.25">
      <c r="A26" s="243"/>
      <c r="B26" s="242"/>
      <c r="C26" s="245"/>
      <c r="D26" s="245"/>
      <c r="E26" s="176"/>
      <c r="F26" s="159"/>
    </row>
    <row r="27" spans="1:6" x14ac:dyDescent="0.25">
      <c r="A27" s="241"/>
      <c r="B27" s="242"/>
      <c r="C27" s="266"/>
      <c r="D27" s="245"/>
      <c r="E27" s="176"/>
      <c r="F27" s="159"/>
    </row>
    <row r="28" spans="1:6" x14ac:dyDescent="0.25">
      <c r="A28" s="243"/>
      <c r="B28" s="506"/>
      <c r="C28" s="266"/>
      <c r="D28" s="245"/>
      <c r="E28" s="176"/>
      <c r="F28" s="159"/>
    </row>
    <row r="29" spans="1:6" x14ac:dyDescent="0.25">
      <c r="A29" s="243"/>
      <c r="B29" s="242"/>
      <c r="C29" s="245"/>
      <c r="D29" s="258"/>
      <c r="E29" s="176"/>
      <c r="F29" s="159"/>
    </row>
    <row r="30" spans="1:6" x14ac:dyDescent="0.25">
      <c r="A30" s="243"/>
      <c r="B30" s="252"/>
      <c r="C30" s="266"/>
      <c r="D30" s="245"/>
      <c r="E30" s="176"/>
      <c r="F30" s="159"/>
    </row>
    <row r="31" spans="1:6" x14ac:dyDescent="0.25">
      <c r="A31" s="254"/>
      <c r="B31" s="255"/>
      <c r="C31" s="256"/>
      <c r="D31" s="256"/>
      <c r="E31" s="184"/>
      <c r="F31" s="391"/>
    </row>
    <row r="32" spans="1:6" x14ac:dyDescent="0.25">
      <c r="A32" s="254"/>
      <c r="B32" s="242"/>
      <c r="C32" s="256"/>
      <c r="D32" s="256"/>
      <c r="E32" s="176"/>
      <c r="F32" s="391"/>
    </row>
    <row r="33" spans="1:6" x14ac:dyDescent="0.25">
      <c r="A33" s="243"/>
      <c r="B33" s="242"/>
      <c r="C33" s="245"/>
      <c r="D33" s="258"/>
      <c r="E33" s="462"/>
      <c r="F33" s="159"/>
    </row>
    <row r="34" spans="1:6" x14ac:dyDescent="0.25">
      <c r="A34" s="243"/>
      <c r="B34" s="236"/>
      <c r="C34" s="259"/>
      <c r="D34" s="260"/>
      <c r="E34" s="465"/>
      <c r="F34" s="159"/>
    </row>
    <row r="35" spans="1:6" x14ac:dyDescent="0.25">
      <c r="A35" s="243"/>
      <c r="B35" s="242"/>
      <c r="C35" s="245"/>
      <c r="D35" s="245"/>
      <c r="E35" s="176"/>
      <c r="F35" s="159"/>
    </row>
    <row r="36" spans="1:6" x14ac:dyDescent="0.25">
      <c r="A36" s="243"/>
      <c r="B36" s="507"/>
      <c r="C36" s="245"/>
      <c r="D36" s="245"/>
      <c r="E36" s="176"/>
      <c r="F36" s="159"/>
    </row>
    <row r="37" spans="1:6" x14ac:dyDescent="0.25">
      <c r="A37" s="243"/>
      <c r="B37" s="507"/>
      <c r="C37" s="245"/>
      <c r="D37" s="245"/>
      <c r="E37" s="176"/>
      <c r="F37" s="159"/>
    </row>
    <row r="38" spans="1:6" x14ac:dyDescent="0.25">
      <c r="A38" s="243"/>
      <c r="B38" s="507"/>
      <c r="C38" s="245"/>
      <c r="D38" s="245"/>
      <c r="E38" s="176"/>
      <c r="F38" s="159"/>
    </row>
    <row r="39" spans="1:6" x14ac:dyDescent="0.25">
      <c r="A39" s="243"/>
      <c r="B39" s="507"/>
      <c r="C39" s="245"/>
      <c r="D39" s="245"/>
      <c r="E39" s="176"/>
      <c r="F39" s="159"/>
    </row>
    <row r="40" spans="1:6" x14ac:dyDescent="0.25">
      <c r="A40" s="243"/>
      <c r="B40" s="507"/>
      <c r="C40" s="245"/>
      <c r="D40" s="245"/>
      <c r="E40" s="176"/>
      <c r="F40" s="159"/>
    </row>
    <row r="41" spans="1:6" x14ac:dyDescent="0.25">
      <c r="A41" s="243"/>
      <c r="B41" s="507"/>
      <c r="C41" s="245"/>
      <c r="D41" s="245"/>
      <c r="E41" s="176"/>
      <c r="F41" s="159"/>
    </row>
    <row r="42" spans="1:6" x14ac:dyDescent="0.25">
      <c r="A42" s="243"/>
      <c r="B42" s="507"/>
      <c r="C42" s="245"/>
      <c r="D42" s="245"/>
      <c r="E42" s="176"/>
      <c r="F42" s="159"/>
    </row>
    <row r="43" spans="1:6" x14ac:dyDescent="0.25">
      <c r="A43" s="243"/>
      <c r="B43" s="507"/>
      <c r="C43" s="245"/>
      <c r="D43" s="245"/>
      <c r="E43" s="176"/>
      <c r="F43" s="159"/>
    </row>
    <row r="44" spans="1:6" x14ac:dyDescent="0.25">
      <c r="A44" s="243"/>
      <c r="B44" s="507"/>
      <c r="C44" s="245"/>
      <c r="D44" s="245"/>
      <c r="E44" s="176"/>
      <c r="F44" s="159"/>
    </row>
    <row r="45" spans="1:6" x14ac:dyDescent="0.25">
      <c r="A45" s="243"/>
      <c r="B45" s="507"/>
      <c r="C45" s="245"/>
      <c r="D45" s="245"/>
      <c r="E45" s="176"/>
      <c r="F45" s="159"/>
    </row>
    <row r="46" spans="1:6" x14ac:dyDescent="0.25">
      <c r="A46" s="243"/>
      <c r="B46" s="507"/>
      <c r="C46" s="245"/>
      <c r="D46" s="245"/>
      <c r="E46" s="176"/>
      <c r="F46" s="159"/>
    </row>
    <row r="47" spans="1:6" x14ac:dyDescent="0.25">
      <c r="A47" s="243"/>
      <c r="B47" s="507"/>
      <c r="C47" s="245"/>
      <c r="D47" s="245"/>
      <c r="E47" s="176"/>
      <c r="F47" s="159"/>
    </row>
    <row r="48" spans="1:6" x14ac:dyDescent="0.25">
      <c r="A48" s="243"/>
      <c r="B48" s="507"/>
      <c r="C48" s="245"/>
      <c r="D48" s="245"/>
      <c r="E48" s="176"/>
      <c r="F48" s="159"/>
    </row>
    <row r="49" spans="1:6" x14ac:dyDescent="0.25">
      <c r="A49" s="243"/>
      <c r="B49" s="507"/>
      <c r="C49" s="245"/>
      <c r="D49" s="245"/>
      <c r="E49" s="176"/>
      <c r="F49" s="159"/>
    </row>
    <row r="50" spans="1:6" x14ac:dyDescent="0.25">
      <c r="A50" s="243"/>
      <c r="B50" s="507"/>
      <c r="C50" s="245"/>
      <c r="D50" s="245"/>
      <c r="E50" s="176"/>
      <c r="F50" s="159"/>
    </row>
    <row r="51" spans="1:6" x14ac:dyDescent="0.25">
      <c r="A51" s="243"/>
      <c r="B51" s="262"/>
      <c r="C51" s="245"/>
      <c r="D51" s="258"/>
      <c r="E51" s="176"/>
      <c r="F51" s="159"/>
    </row>
    <row r="52" spans="1:6" x14ac:dyDescent="0.25">
      <c r="A52" s="243"/>
      <c r="B52" s="242"/>
      <c r="C52" s="245"/>
      <c r="D52" s="245"/>
      <c r="E52" s="176"/>
      <c r="F52" s="159"/>
    </row>
    <row r="53" spans="1:6" x14ac:dyDescent="0.25">
      <c r="A53" s="243"/>
      <c r="B53" s="248"/>
      <c r="C53" s="245"/>
      <c r="D53" s="245"/>
      <c r="E53" s="176"/>
      <c r="F53" s="159"/>
    </row>
    <row r="54" spans="1:6" x14ac:dyDescent="0.25">
      <c r="A54" s="243"/>
      <c r="B54" s="248"/>
      <c r="C54" s="245"/>
      <c r="D54" s="245"/>
      <c r="E54" s="176"/>
      <c r="F54" s="159"/>
    </row>
    <row r="55" spans="1:6" x14ac:dyDescent="0.25">
      <c r="A55" s="243"/>
      <c r="B55" s="248"/>
      <c r="C55" s="245"/>
      <c r="D55" s="245"/>
      <c r="E55" s="176"/>
      <c r="F55" s="159"/>
    </row>
    <row r="56" spans="1:6" x14ac:dyDescent="0.25">
      <c r="A56" s="243"/>
      <c r="B56" s="264"/>
      <c r="C56" s="245"/>
      <c r="D56" s="258"/>
      <c r="E56" s="462"/>
      <c r="F56" s="159"/>
    </row>
    <row r="57" spans="1:6" x14ac:dyDescent="0.25">
      <c r="A57" s="243"/>
      <c r="B57" s="246"/>
      <c r="C57" s="245"/>
      <c r="D57" s="258"/>
      <c r="E57" s="462"/>
      <c r="F57" s="159"/>
    </row>
    <row r="58" spans="1:6" x14ac:dyDescent="0.25">
      <c r="A58" s="243"/>
      <c r="B58" s="242"/>
      <c r="C58" s="245"/>
      <c r="D58" s="258"/>
      <c r="E58" s="176"/>
      <c r="F58" s="159"/>
    </row>
    <row r="59" spans="1:6" x14ac:dyDescent="0.25">
      <c r="A59" s="243"/>
      <c r="B59" s="242"/>
      <c r="C59" s="266"/>
      <c r="D59" s="258"/>
      <c r="E59" s="176"/>
      <c r="F59" s="159"/>
    </row>
    <row r="60" spans="1:6" x14ac:dyDescent="0.25">
      <c r="A60" s="243"/>
      <c r="B60" s="506"/>
      <c r="C60" s="245"/>
      <c r="D60" s="258"/>
      <c r="E60" s="176"/>
      <c r="F60" s="159"/>
    </row>
    <row r="61" spans="1:6" x14ac:dyDescent="0.25">
      <c r="A61" s="243"/>
      <c r="B61" s="242"/>
      <c r="C61" s="245"/>
      <c r="D61" s="258"/>
      <c r="E61" s="176"/>
      <c r="F61" s="159"/>
    </row>
    <row r="62" spans="1:6" x14ac:dyDescent="0.25">
      <c r="A62" s="243"/>
      <c r="B62" s="252"/>
      <c r="C62" s="266"/>
      <c r="D62" s="245"/>
      <c r="E62" s="178"/>
      <c r="F62" s="390"/>
    </row>
    <row r="63" spans="1:6" x14ac:dyDescent="0.25">
      <c r="A63" s="231"/>
      <c r="B63" s="267" t="s">
        <v>22</v>
      </c>
      <c r="C63" s="268"/>
      <c r="D63" s="268"/>
      <c r="E63" s="181"/>
      <c r="F63" s="393">
        <f>F8</f>
        <v>270350</v>
      </c>
    </row>
    <row r="64" spans="1:6" x14ac:dyDescent="0.25">
      <c r="A64" s="269"/>
      <c r="B64" s="270"/>
      <c r="C64" s="271"/>
      <c r="D64" s="271"/>
      <c r="E64" s="182"/>
      <c r="F64" s="394"/>
    </row>
    <row r="65" spans="1:6" x14ac:dyDescent="0.25">
      <c r="A65" s="227" t="s">
        <v>341</v>
      </c>
      <c r="B65" s="228"/>
      <c r="C65" s="371"/>
      <c r="D65" s="913"/>
      <c r="E65" s="165"/>
      <c r="F65" s="914"/>
    </row>
    <row r="66" spans="1:6" x14ac:dyDescent="0.25">
      <c r="A66" s="1015" t="s">
        <v>0</v>
      </c>
      <c r="B66" s="1017" t="s">
        <v>1</v>
      </c>
      <c r="C66" s="1019" t="s">
        <v>4</v>
      </c>
      <c r="D66" s="1021" t="s">
        <v>5</v>
      </c>
      <c r="E66" s="167" t="s">
        <v>2</v>
      </c>
      <c r="F66" s="157" t="s">
        <v>6</v>
      </c>
    </row>
    <row r="67" spans="1:6" x14ac:dyDescent="0.25">
      <c r="A67" s="1016"/>
      <c r="B67" s="1018"/>
      <c r="C67" s="1020"/>
      <c r="D67" s="1022"/>
      <c r="E67" s="168" t="s">
        <v>3</v>
      </c>
      <c r="F67" s="158" t="s">
        <v>3</v>
      </c>
    </row>
    <row r="68" spans="1:6" ht="9.75" customHeight="1" x14ac:dyDescent="0.25">
      <c r="A68" s="231"/>
      <c r="B68" s="232"/>
      <c r="C68" s="233"/>
      <c r="D68" s="234"/>
      <c r="E68" s="169"/>
      <c r="F68" s="386"/>
    </row>
    <row r="69" spans="1:6" x14ac:dyDescent="0.25">
      <c r="A69" s="235" t="s">
        <v>7</v>
      </c>
      <c r="B69" s="236" t="s">
        <v>375</v>
      </c>
      <c r="C69" s="237"/>
      <c r="D69" s="238"/>
      <c r="E69" s="171"/>
      <c r="F69" s="387"/>
    </row>
    <row r="70" spans="1:6" ht="60" x14ac:dyDescent="0.25">
      <c r="A70" s="241"/>
      <c r="B70" s="242" t="s">
        <v>227</v>
      </c>
      <c r="C70" s="245"/>
      <c r="D70" s="258"/>
      <c r="E70" s="178"/>
      <c r="F70" s="395"/>
    </row>
    <row r="71" spans="1:6" ht="8.25" customHeight="1" x14ac:dyDescent="0.25">
      <c r="A71" s="241"/>
      <c r="B71" s="242"/>
      <c r="C71" s="245"/>
      <c r="D71" s="258"/>
      <c r="E71" s="178"/>
      <c r="F71" s="395"/>
    </row>
    <row r="72" spans="1:6" x14ac:dyDescent="0.25">
      <c r="A72" s="253"/>
      <c r="B72" s="236" t="s">
        <v>302</v>
      </c>
      <c r="C72" s="237"/>
      <c r="D72" s="238"/>
      <c r="E72" s="171"/>
      <c r="F72" s="387"/>
    </row>
    <row r="73" spans="1:6" ht="75" x14ac:dyDescent="0.25">
      <c r="A73" s="253" t="s">
        <v>8</v>
      </c>
      <c r="B73" s="242" t="str">
        <f>'3A'!B74</f>
        <v>Close-coupled WC suite in approved white colour complete with horizontal outlet to BS 3402 with 6 litre valveless ceramic cistern and fittings including siphon,15mm diameter bottom inlet ball valve, 20mm diameter side overflow, plastic flush bend, inlet connection, ecoflush system with push button and heavy plastic seat and cover with chrome plated hinges. To be as Frenscia / Ekos Beta or equal and approved.</v>
      </c>
      <c r="C73" s="245">
        <v>5</v>
      </c>
      <c r="D73" s="245" t="s">
        <v>9</v>
      </c>
      <c r="E73" s="176"/>
      <c r="F73" s="159">
        <f>C73*E73</f>
        <v>0</v>
      </c>
    </row>
    <row r="74" spans="1:6" ht="8.25" customHeight="1" x14ac:dyDescent="0.25">
      <c r="A74" s="243"/>
      <c r="B74" s="242"/>
      <c r="C74" s="245"/>
      <c r="D74" s="245"/>
      <c r="E74" s="176"/>
      <c r="F74" s="159"/>
    </row>
    <row r="75" spans="1:6" x14ac:dyDescent="0.25">
      <c r="A75" s="243"/>
      <c r="B75" s="246" t="s">
        <v>10</v>
      </c>
      <c r="C75" s="245"/>
      <c r="D75" s="245"/>
      <c r="E75" s="176"/>
      <c r="F75" s="159"/>
    </row>
    <row r="76" spans="1:6" ht="30" x14ac:dyDescent="0.25">
      <c r="A76" s="247" t="s">
        <v>11</v>
      </c>
      <c r="B76" s="242" t="str">
        <f>'3A'!B77</f>
        <v>Wall mounted stainless steel toilet roll holder with cover and concealed fixings. As Dali MH701 or equal and approved.</v>
      </c>
      <c r="C76" s="245">
        <v>5</v>
      </c>
      <c r="D76" s="245" t="s">
        <v>9</v>
      </c>
      <c r="E76" s="176"/>
      <c r="F76" s="159">
        <f>C76*E76</f>
        <v>0</v>
      </c>
    </row>
    <row r="77" spans="1:6" ht="9.75" customHeight="1" x14ac:dyDescent="0.25">
      <c r="A77" s="243"/>
      <c r="B77" s="248"/>
      <c r="C77" s="245"/>
      <c r="D77" s="245"/>
      <c r="E77" s="176"/>
      <c r="F77" s="159"/>
    </row>
    <row r="78" spans="1:6" x14ac:dyDescent="0.25">
      <c r="A78" s="243"/>
      <c r="B78" s="249" t="s">
        <v>12</v>
      </c>
      <c r="C78" s="250"/>
      <c r="D78" s="250"/>
      <c r="E78" s="173"/>
      <c r="F78" s="159"/>
    </row>
    <row r="79" spans="1:6" x14ac:dyDescent="0.25">
      <c r="A79" s="241" t="s">
        <v>13</v>
      </c>
      <c r="B79" s="242" t="str">
        <f>'3A'!B80</f>
        <v>Wall mounted chrome plated single Coat Hook as Dali "#13197". or equal and approved.</v>
      </c>
      <c r="C79" s="245">
        <v>5</v>
      </c>
      <c r="D79" s="245" t="s">
        <v>9</v>
      </c>
      <c r="E79" s="176"/>
      <c r="F79" s="159">
        <f>C79*E79</f>
        <v>0</v>
      </c>
    </row>
    <row r="80" spans="1:6" ht="10.5" customHeight="1" x14ac:dyDescent="0.25">
      <c r="A80" s="243"/>
      <c r="B80" s="248"/>
      <c r="C80" s="245"/>
      <c r="D80" s="245"/>
      <c r="E80" s="176"/>
      <c r="F80" s="159"/>
    </row>
    <row r="81" spans="1:6" x14ac:dyDescent="0.25">
      <c r="A81" s="241"/>
      <c r="B81" s="251" t="s">
        <v>14</v>
      </c>
      <c r="C81" s="245"/>
      <c r="D81" s="245"/>
      <c r="E81" s="176"/>
      <c r="F81" s="159"/>
    </row>
    <row r="82" spans="1:6" ht="60" x14ac:dyDescent="0.25">
      <c r="A82" s="241" t="s">
        <v>15</v>
      </c>
      <c r="B82" s="242" t="str">
        <f>'3A'!B83</f>
        <v>Wash hand basin of nominal size 550 x 440mm, with Semi-Pedestal, white in colour, comprising of  1 center tap hole, 1 ¼ ” waste fitting, 1 ¼ ” chrome plated bottle trap. Complete with basin mixer tap as Twyford ''X50 Basin Mono Mixer - mini ''.  As Ekos Beta or equal and approved.</v>
      </c>
      <c r="C82" s="245">
        <v>4</v>
      </c>
      <c r="D82" s="245" t="s">
        <v>9</v>
      </c>
      <c r="E82" s="176"/>
      <c r="F82" s="159">
        <f>C82*E82</f>
        <v>0</v>
      </c>
    </row>
    <row r="83" spans="1:6" ht="9" customHeight="1" x14ac:dyDescent="0.25">
      <c r="A83" s="241"/>
      <c r="B83" s="252"/>
      <c r="C83" s="245"/>
      <c r="D83" s="245"/>
      <c r="E83" s="176"/>
      <c r="F83" s="159"/>
    </row>
    <row r="84" spans="1:6" ht="60" x14ac:dyDescent="0.25">
      <c r="A84" s="241" t="s">
        <v>17</v>
      </c>
      <c r="B84" s="242" t="str">
        <f>'3A'!B85</f>
        <v>Countertop wash hand basin of nominal size 550 x 440mm, white in colour, comprising of  1 center tap hole, 1 ¼ ” waste fitting, 1 ¼ ” chrome plated bottle trap. Complete with basin mixer tap as Twyford ''X50 Basin Mono Mixer - mini '' As Ekos Beta or equal and approved.</v>
      </c>
      <c r="C84" s="245">
        <v>1</v>
      </c>
      <c r="D84" s="245" t="s">
        <v>9</v>
      </c>
      <c r="E84" s="176"/>
      <c r="F84" s="159">
        <f>C84*E84</f>
        <v>0</v>
      </c>
    </row>
    <row r="85" spans="1:6" ht="5.25" customHeight="1" x14ac:dyDescent="0.25">
      <c r="A85" s="241"/>
      <c r="B85" s="252"/>
      <c r="C85" s="245"/>
      <c r="D85" s="245"/>
      <c r="E85" s="176"/>
      <c r="F85" s="159"/>
    </row>
    <row r="86" spans="1:6" x14ac:dyDescent="0.25">
      <c r="A86" s="253" t="s">
        <v>18</v>
      </c>
      <c r="B86" s="236" t="s">
        <v>16</v>
      </c>
      <c r="C86" s="237"/>
      <c r="D86" s="238"/>
      <c r="E86" s="173"/>
      <c r="F86" s="159"/>
    </row>
    <row r="87" spans="1:6" ht="30" x14ac:dyDescent="0.25">
      <c r="A87" s="241"/>
      <c r="B87" s="242" t="str">
        <f>'3A'!B88</f>
        <v>Plain size bevelled 6mm thick glass plate mirror size 600 x 800mm. Complete with foam lining and dome headed chrome plated fixing Screws</v>
      </c>
      <c r="C87" s="245">
        <v>5</v>
      </c>
      <c r="D87" s="245" t="s">
        <v>9</v>
      </c>
      <c r="E87" s="176"/>
      <c r="F87" s="159">
        <f>C87*E87</f>
        <v>0</v>
      </c>
    </row>
    <row r="88" spans="1:6" ht="6.75" customHeight="1" x14ac:dyDescent="0.25">
      <c r="A88" s="241"/>
      <c r="B88" s="242"/>
      <c r="C88" s="245"/>
      <c r="D88" s="245"/>
      <c r="E88" s="176"/>
      <c r="F88" s="159"/>
    </row>
    <row r="89" spans="1:6" x14ac:dyDescent="0.25">
      <c r="A89" s="243" t="s">
        <v>19</v>
      </c>
      <c r="B89" s="236" t="s">
        <v>97</v>
      </c>
      <c r="C89" s="259"/>
      <c r="D89" s="260"/>
      <c r="E89" s="465"/>
      <c r="F89" s="159"/>
    </row>
    <row r="90" spans="1:6" x14ac:dyDescent="0.25">
      <c r="A90" s="243"/>
      <c r="B90" s="242" t="str">
        <f>'3A'!B91</f>
        <v>Towel Rail as Dali, 600mm towel bar "#BM11". or equal and approved</v>
      </c>
      <c r="C90" s="245">
        <v>5</v>
      </c>
      <c r="D90" s="245" t="s">
        <v>9</v>
      </c>
      <c r="E90" s="176"/>
      <c r="F90" s="159">
        <f>C90*E90</f>
        <v>0</v>
      </c>
    </row>
    <row r="91" spans="1:6" ht="9" customHeight="1" x14ac:dyDescent="0.25">
      <c r="A91" s="241"/>
      <c r="B91" s="242"/>
      <c r="C91" s="266"/>
      <c r="D91" s="245"/>
      <c r="E91" s="176"/>
      <c r="F91" s="159"/>
    </row>
    <row r="92" spans="1:6" x14ac:dyDescent="0.25">
      <c r="A92" s="243" t="s">
        <v>20</v>
      </c>
      <c r="B92" s="506" t="s">
        <v>95</v>
      </c>
      <c r="C92" s="266"/>
      <c r="D92" s="245"/>
      <c r="E92" s="176"/>
      <c r="F92" s="159"/>
    </row>
    <row r="93" spans="1:6" ht="60" x14ac:dyDescent="0.25">
      <c r="A93" s="243"/>
      <c r="B93" s="242" t="str">
        <f>'3A'!B94</f>
        <v>Double Bowl Single Drain (DBSD) stainless steel sink as "Associated Steel Limited" complete with  40mm diameter chrome plated bottle traps and Sink mixer single lever, 15mm, as Tapis Enoch sink Mixer Ref. #WGH56477C chrome plated pillar mounted sink mixer and all its jointing accessories. Or equal and approved</v>
      </c>
      <c r="C93" s="245">
        <v>1</v>
      </c>
      <c r="D93" s="258" t="s">
        <v>81</v>
      </c>
      <c r="E93" s="176"/>
      <c r="F93" s="159">
        <f>C93*E93</f>
        <v>0</v>
      </c>
    </row>
    <row r="94" spans="1:6" ht="9" customHeight="1" x14ac:dyDescent="0.25">
      <c r="A94" s="243"/>
      <c r="B94" s="252"/>
      <c r="C94" s="266"/>
      <c r="D94" s="245"/>
      <c r="E94" s="176"/>
      <c r="F94" s="159"/>
    </row>
    <row r="95" spans="1:6" x14ac:dyDescent="0.25">
      <c r="A95" s="254" t="s">
        <v>7</v>
      </c>
      <c r="B95" s="255" t="s">
        <v>113</v>
      </c>
      <c r="C95" s="256"/>
      <c r="D95" s="256"/>
      <c r="E95" s="184"/>
      <c r="F95" s="391"/>
    </row>
    <row r="96" spans="1:6" ht="30" x14ac:dyDescent="0.25">
      <c r="A96" s="254"/>
      <c r="B96" s="242" t="str">
        <f>'3A'!B97</f>
        <v>Shower fittings consisting of chrome plated stop valve as Bricon/Aztec or approved equivalent and a 5.5Kw instantaneous shower heater as Lorrenzetti or approved equivalent.</v>
      </c>
      <c r="C96" s="256">
        <v>5</v>
      </c>
      <c r="D96" s="256" t="s">
        <v>112</v>
      </c>
      <c r="E96" s="176"/>
      <c r="F96" s="159">
        <f>C96*E96</f>
        <v>0</v>
      </c>
    </row>
    <row r="97" spans="1:6" ht="9" customHeight="1" x14ac:dyDescent="0.25">
      <c r="A97" s="243"/>
      <c r="B97" s="242"/>
      <c r="C97" s="245"/>
      <c r="D97" s="258"/>
      <c r="E97" s="462"/>
      <c r="F97" s="159"/>
    </row>
    <row r="98" spans="1:6" x14ac:dyDescent="0.25">
      <c r="A98" s="243" t="s">
        <v>21</v>
      </c>
      <c r="B98" s="236" t="s">
        <v>97</v>
      </c>
      <c r="C98" s="259"/>
      <c r="D98" s="260"/>
      <c r="E98" s="465"/>
      <c r="F98" s="159"/>
    </row>
    <row r="99" spans="1:6" x14ac:dyDescent="0.25">
      <c r="A99" s="243"/>
      <c r="B99" s="242" t="str">
        <f>'3A'!B100</f>
        <v>Towel Rail as Dali, 600mm towel bar "#BM11". or equal and approved</v>
      </c>
      <c r="C99" s="245">
        <v>5</v>
      </c>
      <c r="D99" s="245" t="s">
        <v>9</v>
      </c>
      <c r="E99" s="176"/>
      <c r="F99" s="159">
        <f>C99*E99</f>
        <v>0</v>
      </c>
    </row>
    <row r="100" spans="1:6" ht="9" customHeight="1" x14ac:dyDescent="0.25">
      <c r="A100" s="243"/>
      <c r="B100" s="507"/>
      <c r="C100" s="245"/>
      <c r="D100" s="245"/>
      <c r="E100" s="176"/>
      <c r="F100" s="247"/>
    </row>
    <row r="101" spans="1:6" x14ac:dyDescent="0.25">
      <c r="A101" s="243" t="s">
        <v>84</v>
      </c>
      <c r="B101" s="262" t="s">
        <v>101</v>
      </c>
      <c r="C101" s="245"/>
      <c r="D101" s="258"/>
      <c r="E101" s="176"/>
      <c r="F101" s="159"/>
    </row>
    <row r="102" spans="1:6" ht="30" x14ac:dyDescent="0.25">
      <c r="A102" s="243"/>
      <c r="B102" s="242" t="str">
        <f>'3A'!B103</f>
        <v>Soap Tray Holder  white in colour and in Viterous China. Recessed into wall. As TWYFORD "VC9808WH" or equal and approved</v>
      </c>
      <c r="C102" s="245">
        <v>5</v>
      </c>
      <c r="D102" s="245" t="s">
        <v>9</v>
      </c>
      <c r="E102" s="176"/>
      <c r="F102" s="159">
        <f>C102*E102</f>
        <v>0</v>
      </c>
    </row>
    <row r="103" spans="1:6" ht="9" customHeight="1" x14ac:dyDescent="0.25">
      <c r="A103" s="243"/>
      <c r="B103" s="264"/>
      <c r="C103" s="245"/>
      <c r="D103" s="258"/>
      <c r="E103" s="462"/>
      <c r="F103" s="159"/>
    </row>
    <row r="104" spans="1:6" x14ac:dyDescent="0.25">
      <c r="A104" s="243" t="s">
        <v>96</v>
      </c>
      <c r="B104" s="246" t="s">
        <v>98</v>
      </c>
      <c r="C104" s="245"/>
      <c r="D104" s="258"/>
      <c r="E104" s="462"/>
      <c r="F104" s="159"/>
    </row>
    <row r="105" spans="1:6" ht="30" x14ac:dyDescent="0.25">
      <c r="A105" s="243" t="s">
        <v>77</v>
      </c>
      <c r="B105" s="242" t="str">
        <f>'3A'!B106</f>
        <v xml:space="preserve">Concrete dhobi sink made of terrazzo, size 600mm X 500mm X 400mm deep complete with traps and fixings. </v>
      </c>
      <c r="C105" s="245">
        <v>1</v>
      </c>
      <c r="D105" s="258" t="s">
        <v>81</v>
      </c>
      <c r="E105" s="176"/>
      <c r="F105" s="159">
        <f>C105*E105</f>
        <v>0</v>
      </c>
    </row>
    <row r="106" spans="1:6" ht="9" customHeight="1" x14ac:dyDescent="0.25">
      <c r="A106" s="243"/>
      <c r="B106" s="242"/>
      <c r="C106" s="245"/>
      <c r="D106" s="258"/>
      <c r="E106" s="462"/>
      <c r="F106" s="159"/>
    </row>
    <row r="107" spans="1:6" ht="30" x14ac:dyDescent="0.25">
      <c r="A107" s="243" t="s">
        <v>78</v>
      </c>
      <c r="B107" s="242" t="str">
        <f>'3A'!B108</f>
        <v>½ inch single back inlet wall mounted Bibtap as "Twyford SF2302CP"  with chrome finish. or equal and approved.</v>
      </c>
      <c r="C107" s="245">
        <f>C105</f>
        <v>1</v>
      </c>
      <c r="D107" s="258" t="s">
        <v>81</v>
      </c>
      <c r="E107" s="176"/>
      <c r="F107" s="159">
        <f>C107*E107</f>
        <v>0</v>
      </c>
    </row>
    <row r="108" spans="1:6" ht="8.25" customHeight="1" x14ac:dyDescent="0.25">
      <c r="A108" s="243"/>
      <c r="B108" s="242"/>
      <c r="C108" s="266"/>
      <c r="D108" s="258"/>
      <c r="E108" s="176"/>
      <c r="F108" s="159"/>
    </row>
    <row r="109" spans="1:6" x14ac:dyDescent="0.25">
      <c r="A109" s="243" t="s">
        <v>117</v>
      </c>
      <c r="B109" s="506" t="s">
        <v>378</v>
      </c>
      <c r="C109" s="245"/>
      <c r="D109" s="258"/>
      <c r="E109" s="176"/>
      <c r="F109" s="159"/>
    </row>
    <row r="110" spans="1:6" ht="30" x14ac:dyDescent="0.25">
      <c r="A110" s="243"/>
      <c r="B110" s="242" t="s">
        <v>466</v>
      </c>
      <c r="C110" s="245">
        <v>1</v>
      </c>
      <c r="D110" s="258" t="s">
        <v>81</v>
      </c>
      <c r="E110" s="176"/>
      <c r="F110" s="159">
        <f>C110*E110</f>
        <v>0</v>
      </c>
    </row>
    <row r="111" spans="1:6" x14ac:dyDescent="0.25">
      <c r="A111" s="243"/>
      <c r="B111" s="252"/>
      <c r="C111" s="266"/>
      <c r="D111" s="245"/>
      <c r="E111" s="178"/>
      <c r="F111" s="390"/>
    </row>
    <row r="112" spans="1:6" x14ac:dyDescent="0.25">
      <c r="A112" s="231"/>
      <c r="B112" s="267" t="s">
        <v>22</v>
      </c>
      <c r="C112" s="268"/>
      <c r="D112" s="268"/>
      <c r="E112" s="181"/>
      <c r="F112" s="393">
        <f>SUM(F70:F111)</f>
        <v>0</v>
      </c>
    </row>
    <row r="113" spans="1:9" x14ac:dyDescent="0.25">
      <c r="A113" s="269"/>
      <c r="B113" s="270"/>
      <c r="C113" s="271"/>
      <c r="D113" s="271"/>
      <c r="E113" s="182"/>
      <c r="F113" s="394"/>
    </row>
    <row r="114" spans="1:9" x14ac:dyDescent="0.25">
      <c r="A114" s="227" t="str">
        <f>A1</f>
        <v>BILL NO. 11:  TYPE 3B INTERNAL INSTALLATIONS</v>
      </c>
      <c r="B114" s="228"/>
      <c r="C114" s="272"/>
      <c r="D114" s="273"/>
      <c r="E114" s="165"/>
      <c r="F114" s="915"/>
    </row>
    <row r="115" spans="1:9" ht="15" customHeight="1" x14ac:dyDescent="0.25">
      <c r="A115" s="1015" t="s">
        <v>0</v>
      </c>
      <c r="B115" s="1023" t="s">
        <v>1</v>
      </c>
      <c r="C115" s="1019" t="s">
        <v>4</v>
      </c>
      <c r="D115" s="1025" t="s">
        <v>5</v>
      </c>
      <c r="E115" s="167" t="s">
        <v>2</v>
      </c>
      <c r="F115" s="157" t="s">
        <v>6</v>
      </c>
    </row>
    <row r="116" spans="1:9" x14ac:dyDescent="0.25">
      <c r="A116" s="1016"/>
      <c r="B116" s="1024"/>
      <c r="C116" s="1020"/>
      <c r="D116" s="1026"/>
      <c r="E116" s="168" t="s">
        <v>3</v>
      </c>
      <c r="F116" s="158" t="s">
        <v>3</v>
      </c>
    </row>
    <row r="117" spans="1:9" x14ac:dyDescent="0.25">
      <c r="A117" s="231"/>
      <c r="B117" s="274"/>
      <c r="C117" s="233"/>
      <c r="D117" s="234"/>
      <c r="E117" s="169"/>
      <c r="F117" s="386"/>
    </row>
    <row r="118" spans="1:9" x14ac:dyDescent="0.25">
      <c r="A118" s="235" t="s">
        <v>23</v>
      </c>
      <c r="B118" s="251" t="s">
        <v>24</v>
      </c>
      <c r="C118" s="237"/>
      <c r="D118" s="238"/>
      <c r="E118" s="171"/>
      <c r="F118" s="387"/>
    </row>
    <row r="119" spans="1:9" x14ac:dyDescent="0.25">
      <c r="A119" s="235"/>
      <c r="B119" s="251" t="s">
        <v>25</v>
      </c>
      <c r="C119" s="237"/>
      <c r="D119" s="238"/>
      <c r="E119" s="171"/>
      <c r="F119" s="387"/>
    </row>
    <row r="120" spans="1:9" x14ac:dyDescent="0.25">
      <c r="A120" s="253"/>
      <c r="B120" s="275" t="s">
        <v>26</v>
      </c>
      <c r="C120" s="237"/>
      <c r="D120" s="238"/>
      <c r="E120" s="171"/>
      <c r="F120" s="387"/>
    </row>
    <row r="121" spans="1:9" ht="60" x14ac:dyDescent="0.25">
      <c r="A121" s="243"/>
      <c r="B121" s="248" t="s">
        <v>27</v>
      </c>
      <c r="C121" s="245"/>
      <c r="D121" s="245"/>
      <c r="E121" s="178"/>
      <c r="F121" s="392"/>
    </row>
    <row r="122" spans="1:9" ht="44.25" x14ac:dyDescent="0.25">
      <c r="A122" s="243"/>
      <c r="B122" s="248" t="s">
        <v>28</v>
      </c>
      <c r="C122" s="245"/>
      <c r="D122" s="245"/>
      <c r="E122" s="178"/>
      <c r="F122" s="392"/>
    </row>
    <row r="123" spans="1:9" x14ac:dyDescent="0.25">
      <c r="A123" s="253" t="s">
        <v>8</v>
      </c>
      <c r="B123" s="276" t="s">
        <v>102</v>
      </c>
      <c r="C123" s="277"/>
      <c r="D123" s="238"/>
      <c r="E123" s="171"/>
      <c r="F123" s="387"/>
    </row>
    <row r="124" spans="1:9" x14ac:dyDescent="0.25">
      <c r="A124" s="253"/>
      <c r="B124" s="248" t="s">
        <v>29</v>
      </c>
      <c r="C124" s="371">
        <v>270</v>
      </c>
      <c r="D124" s="258" t="s">
        <v>30</v>
      </c>
      <c r="E124" s="178"/>
      <c r="F124" s="159">
        <f>C124*E124</f>
        <v>0</v>
      </c>
      <c r="H124" s="166"/>
      <c r="I124" s="186"/>
    </row>
    <row r="125" spans="1:9" x14ac:dyDescent="0.25">
      <c r="A125" s="253"/>
      <c r="B125" s="248" t="s">
        <v>31</v>
      </c>
      <c r="C125" s="371">
        <v>40</v>
      </c>
      <c r="D125" s="258" t="s">
        <v>30</v>
      </c>
      <c r="E125" s="178"/>
      <c r="F125" s="159">
        <f>C125*E125</f>
        <v>0</v>
      </c>
      <c r="H125" s="166"/>
      <c r="I125" s="186"/>
    </row>
    <row r="126" spans="1:9" x14ac:dyDescent="0.25">
      <c r="A126" s="253"/>
      <c r="B126" s="248" t="s">
        <v>32</v>
      </c>
      <c r="C126" s="371">
        <v>37</v>
      </c>
      <c r="D126" s="258" t="s">
        <v>30</v>
      </c>
      <c r="E126" s="178"/>
      <c r="F126" s="159">
        <f>C126*E126</f>
        <v>0</v>
      </c>
      <c r="H126" s="166"/>
      <c r="I126" s="186"/>
    </row>
    <row r="127" spans="1:9" x14ac:dyDescent="0.25">
      <c r="A127" s="241"/>
      <c r="B127" s="248"/>
      <c r="C127" s="371"/>
      <c r="D127" s="258"/>
      <c r="E127" s="178"/>
      <c r="F127" s="159"/>
      <c r="H127" s="166"/>
      <c r="I127" s="186"/>
    </row>
    <row r="128" spans="1:9" x14ac:dyDescent="0.25">
      <c r="A128" s="241" t="s">
        <v>11</v>
      </c>
      <c r="B128" s="251" t="s">
        <v>33</v>
      </c>
      <c r="C128" s="371"/>
      <c r="D128" s="258" t="s">
        <v>34</v>
      </c>
      <c r="E128" s="178"/>
      <c r="F128" s="159"/>
      <c r="H128" s="166"/>
      <c r="I128" s="186"/>
    </row>
    <row r="129" spans="1:9" x14ac:dyDescent="0.25">
      <c r="A129" s="253"/>
      <c r="B129" s="248" t="s">
        <v>35</v>
      </c>
      <c r="C129" s="371">
        <v>98</v>
      </c>
      <c r="D129" s="258" t="s">
        <v>9</v>
      </c>
      <c r="E129" s="178"/>
      <c r="F129" s="159">
        <f>C129*E129</f>
        <v>0</v>
      </c>
      <c r="H129" s="166"/>
      <c r="I129" s="186"/>
    </row>
    <row r="130" spans="1:9" x14ac:dyDescent="0.25">
      <c r="A130" s="253"/>
      <c r="B130" s="248" t="s">
        <v>31</v>
      </c>
      <c r="C130" s="371">
        <v>29</v>
      </c>
      <c r="D130" s="258" t="s">
        <v>9</v>
      </c>
      <c r="E130" s="178"/>
      <c r="F130" s="159">
        <f>C130*E130</f>
        <v>0</v>
      </c>
      <c r="H130" s="166"/>
      <c r="I130" s="186"/>
    </row>
    <row r="131" spans="1:9" x14ac:dyDescent="0.25">
      <c r="A131" s="253"/>
      <c r="B131" s="248" t="s">
        <v>32</v>
      </c>
      <c r="C131" s="371">
        <v>24</v>
      </c>
      <c r="D131" s="258" t="s">
        <v>9</v>
      </c>
      <c r="E131" s="178"/>
      <c r="F131" s="159">
        <f>C131*E131</f>
        <v>0</v>
      </c>
      <c r="H131" s="166"/>
      <c r="I131" s="186"/>
    </row>
    <row r="132" spans="1:9" x14ac:dyDescent="0.25">
      <c r="A132" s="253"/>
      <c r="B132" s="248"/>
      <c r="C132" s="371"/>
      <c r="D132" s="258" t="s">
        <v>34</v>
      </c>
      <c r="E132" s="178"/>
      <c r="F132" s="159"/>
      <c r="H132" s="166"/>
      <c r="I132" s="186"/>
    </row>
    <row r="133" spans="1:9" x14ac:dyDescent="0.25">
      <c r="A133" s="241" t="s">
        <v>13</v>
      </c>
      <c r="B133" s="251" t="s">
        <v>36</v>
      </c>
      <c r="C133" s="371"/>
      <c r="D133" s="258" t="s">
        <v>34</v>
      </c>
      <c r="E133" s="178"/>
      <c r="F133" s="159"/>
      <c r="H133" s="166"/>
      <c r="I133" s="186"/>
    </row>
    <row r="134" spans="1:9" x14ac:dyDescent="0.25">
      <c r="A134" s="253"/>
      <c r="B134" s="248" t="s">
        <v>37</v>
      </c>
      <c r="C134" s="371">
        <v>91</v>
      </c>
      <c r="D134" s="258" t="s">
        <v>9</v>
      </c>
      <c r="E134" s="178"/>
      <c r="F134" s="159">
        <f>C134*E134</f>
        <v>0</v>
      </c>
      <c r="H134" s="166"/>
      <c r="I134" s="186"/>
    </row>
    <row r="135" spans="1:9" x14ac:dyDescent="0.25">
      <c r="A135" s="253"/>
      <c r="B135" s="248" t="s">
        <v>31</v>
      </c>
      <c r="C135" s="371">
        <v>27</v>
      </c>
      <c r="D135" s="258" t="s">
        <v>9</v>
      </c>
      <c r="E135" s="178"/>
      <c r="F135" s="159">
        <f>C135*E135</f>
        <v>0</v>
      </c>
      <c r="H135" s="166"/>
      <c r="I135" s="186"/>
    </row>
    <row r="136" spans="1:9" x14ac:dyDescent="0.25">
      <c r="A136" s="253"/>
      <c r="B136" s="248" t="s">
        <v>32</v>
      </c>
      <c r="C136" s="371">
        <v>16</v>
      </c>
      <c r="D136" s="258" t="s">
        <v>9</v>
      </c>
      <c r="E136" s="178"/>
      <c r="F136" s="159">
        <f>C136*E136</f>
        <v>0</v>
      </c>
      <c r="H136" s="166"/>
      <c r="I136" s="186"/>
    </row>
    <row r="137" spans="1:9" x14ac:dyDescent="0.25">
      <c r="A137" s="253"/>
      <c r="B137" s="248"/>
      <c r="C137" s="371"/>
      <c r="D137" s="258"/>
      <c r="E137" s="178"/>
      <c r="F137" s="159"/>
      <c r="H137" s="166"/>
      <c r="I137" s="186"/>
    </row>
    <row r="138" spans="1:9" x14ac:dyDescent="0.25">
      <c r="A138" s="253" t="s">
        <v>15</v>
      </c>
      <c r="B138" s="236" t="s">
        <v>38</v>
      </c>
      <c r="C138" s="371"/>
      <c r="D138" s="238"/>
      <c r="E138" s="171"/>
      <c r="F138" s="159"/>
      <c r="H138" s="166"/>
      <c r="I138" s="186"/>
    </row>
    <row r="139" spans="1:9" x14ac:dyDescent="0.25">
      <c r="A139" s="253"/>
      <c r="B139" s="242" t="s">
        <v>39</v>
      </c>
      <c r="C139" s="245">
        <v>64</v>
      </c>
      <c r="D139" s="258" t="s">
        <v>9</v>
      </c>
      <c r="E139" s="178"/>
      <c r="F139" s="159">
        <f>C139*E139</f>
        <v>0</v>
      </c>
      <c r="H139" s="166"/>
      <c r="I139" s="175"/>
    </row>
    <row r="140" spans="1:9" x14ac:dyDescent="0.25">
      <c r="A140" s="253"/>
      <c r="B140" s="242" t="s">
        <v>40</v>
      </c>
      <c r="C140" s="245">
        <v>42</v>
      </c>
      <c r="D140" s="258" t="s">
        <v>9</v>
      </c>
      <c r="E140" s="178"/>
      <c r="F140" s="159">
        <f>C140*E140</f>
        <v>0</v>
      </c>
      <c r="H140" s="166"/>
      <c r="I140" s="175"/>
    </row>
    <row r="141" spans="1:9" x14ac:dyDescent="0.25">
      <c r="A141" s="253"/>
      <c r="B141" s="242" t="s">
        <v>41</v>
      </c>
      <c r="C141" s="245">
        <v>14</v>
      </c>
      <c r="D141" s="258" t="s">
        <v>9</v>
      </c>
      <c r="E141" s="178"/>
      <c r="F141" s="159">
        <f>C141*E141</f>
        <v>0</v>
      </c>
      <c r="H141" s="166"/>
      <c r="I141" s="175"/>
    </row>
    <row r="142" spans="1:9" x14ac:dyDescent="0.25">
      <c r="A142" s="253"/>
      <c r="B142" s="242" t="s">
        <v>42</v>
      </c>
      <c r="C142" s="245">
        <v>16</v>
      </c>
      <c r="D142" s="258" t="s">
        <v>9</v>
      </c>
      <c r="E142" s="178"/>
      <c r="F142" s="159">
        <f>C142*E142</f>
        <v>0</v>
      </c>
      <c r="H142" s="166"/>
      <c r="I142" s="175"/>
    </row>
    <row r="143" spans="1:9" x14ac:dyDescent="0.25">
      <c r="A143" s="253"/>
      <c r="B143" s="242"/>
      <c r="C143" s="245"/>
      <c r="D143" s="258"/>
      <c r="E143" s="178"/>
      <c r="F143" s="159"/>
      <c r="H143" s="166"/>
      <c r="I143" s="175"/>
    </row>
    <row r="144" spans="1:9" x14ac:dyDescent="0.25">
      <c r="A144" s="253" t="s">
        <v>17</v>
      </c>
      <c r="B144" s="236" t="s">
        <v>43</v>
      </c>
      <c r="C144" s="278"/>
      <c r="D144" s="238" t="s">
        <v>34</v>
      </c>
      <c r="E144" s="178"/>
      <c r="F144" s="159"/>
      <c r="H144" s="166"/>
      <c r="I144" s="187"/>
    </row>
    <row r="145" spans="1:9" x14ac:dyDescent="0.25">
      <c r="A145" s="253"/>
      <c r="B145" s="242" t="s">
        <v>44</v>
      </c>
      <c r="C145" s="245">
        <v>34</v>
      </c>
      <c r="D145" s="258" t="s">
        <v>9</v>
      </c>
      <c r="E145" s="178"/>
      <c r="F145" s="159">
        <f>C145*E145</f>
        <v>0</v>
      </c>
      <c r="H145" s="166"/>
      <c r="I145" s="175"/>
    </row>
    <row r="146" spans="1:9" x14ac:dyDescent="0.25">
      <c r="A146" s="253"/>
      <c r="B146" s="242" t="s">
        <v>31</v>
      </c>
      <c r="C146" s="245">
        <v>10</v>
      </c>
      <c r="D146" s="258" t="s">
        <v>9</v>
      </c>
      <c r="E146" s="180"/>
      <c r="F146" s="159">
        <f>C146*E146</f>
        <v>0</v>
      </c>
      <c r="H146" s="166"/>
      <c r="I146" s="175"/>
    </row>
    <row r="147" spans="1:9" x14ac:dyDescent="0.25">
      <c r="A147" s="253"/>
      <c r="B147" s="242" t="s">
        <v>32</v>
      </c>
      <c r="C147" s="245">
        <v>11</v>
      </c>
      <c r="D147" s="258" t="s">
        <v>9</v>
      </c>
      <c r="E147" s="180"/>
      <c r="F147" s="159">
        <f>C147*E147</f>
        <v>0</v>
      </c>
      <c r="H147" s="166"/>
      <c r="I147" s="175"/>
    </row>
    <row r="148" spans="1:9" x14ac:dyDescent="0.25">
      <c r="A148" s="253"/>
      <c r="B148" s="242"/>
      <c r="C148" s="245"/>
      <c r="D148" s="258"/>
      <c r="E148" s="180"/>
      <c r="F148" s="159"/>
      <c r="H148" s="166"/>
      <c r="I148" s="175"/>
    </row>
    <row r="149" spans="1:9" x14ac:dyDescent="0.25">
      <c r="A149" s="243" t="s">
        <v>18</v>
      </c>
      <c r="B149" s="246" t="s">
        <v>47</v>
      </c>
      <c r="C149" s="278"/>
      <c r="D149" s="245" t="s">
        <v>34</v>
      </c>
      <c r="E149" s="178"/>
      <c r="F149" s="159"/>
      <c r="H149" s="166"/>
      <c r="I149" s="187"/>
    </row>
    <row r="150" spans="1:9" x14ac:dyDescent="0.25">
      <c r="A150" s="243"/>
      <c r="B150" s="242" t="s">
        <v>48</v>
      </c>
      <c r="C150" s="245">
        <v>74</v>
      </c>
      <c r="D150" s="245" t="s">
        <v>9</v>
      </c>
      <c r="E150" s="178"/>
      <c r="F150" s="159">
        <f>C150*E150</f>
        <v>0</v>
      </c>
      <c r="H150" s="166"/>
      <c r="I150" s="175"/>
    </row>
    <row r="151" spans="1:9" x14ac:dyDescent="0.25">
      <c r="A151" s="243"/>
      <c r="B151" s="242" t="s">
        <v>49</v>
      </c>
      <c r="C151" s="245">
        <v>20</v>
      </c>
      <c r="D151" s="245" t="s">
        <v>9</v>
      </c>
      <c r="E151" s="178"/>
      <c r="F151" s="159">
        <f>C151*E151</f>
        <v>0</v>
      </c>
      <c r="H151" s="166"/>
      <c r="I151" s="175"/>
    </row>
    <row r="152" spans="1:9" x14ac:dyDescent="0.25">
      <c r="A152" s="243"/>
      <c r="B152" s="242" t="s">
        <v>50</v>
      </c>
      <c r="C152" s="245">
        <v>22</v>
      </c>
      <c r="D152" s="258" t="s">
        <v>9</v>
      </c>
      <c r="E152" s="178"/>
      <c r="F152" s="159">
        <f>C152*E152</f>
        <v>0</v>
      </c>
      <c r="H152" s="166"/>
      <c r="I152" s="175"/>
    </row>
    <row r="153" spans="1:9" x14ac:dyDescent="0.25">
      <c r="A153" s="243"/>
      <c r="B153" s="242"/>
      <c r="C153" s="245"/>
      <c r="D153" s="258"/>
      <c r="E153" s="178"/>
      <c r="F153" s="159"/>
      <c r="H153" s="166"/>
      <c r="I153" s="175"/>
    </row>
    <row r="154" spans="1:9" x14ac:dyDescent="0.25">
      <c r="A154" s="243" t="s">
        <v>19</v>
      </c>
      <c r="B154" s="246" t="s">
        <v>51</v>
      </c>
      <c r="C154" s="278"/>
      <c r="D154" s="245" t="s">
        <v>34</v>
      </c>
      <c r="E154" s="178"/>
      <c r="F154" s="159"/>
      <c r="H154" s="166"/>
      <c r="I154" s="187"/>
    </row>
    <row r="155" spans="1:9" x14ac:dyDescent="0.25">
      <c r="A155" s="243"/>
      <c r="B155" s="242" t="s">
        <v>52</v>
      </c>
      <c r="C155" s="245">
        <v>40</v>
      </c>
      <c r="D155" s="245" t="s">
        <v>9</v>
      </c>
      <c r="E155" s="178"/>
      <c r="F155" s="159">
        <f>C155*E155</f>
        <v>0</v>
      </c>
      <c r="H155" s="166"/>
      <c r="I155" s="175"/>
    </row>
    <row r="156" spans="1:9" x14ac:dyDescent="0.25">
      <c r="A156" s="243"/>
      <c r="B156" s="242" t="s">
        <v>49</v>
      </c>
      <c r="C156" s="245">
        <v>18</v>
      </c>
      <c r="D156" s="245" t="s">
        <v>9</v>
      </c>
      <c r="E156" s="178"/>
      <c r="F156" s="159">
        <f>C156*E156</f>
        <v>0</v>
      </c>
      <c r="H156" s="166"/>
      <c r="I156" s="175"/>
    </row>
    <row r="157" spans="1:9" x14ac:dyDescent="0.25">
      <c r="A157" s="243"/>
      <c r="B157" s="242" t="s">
        <v>50</v>
      </c>
      <c r="C157" s="245">
        <v>12</v>
      </c>
      <c r="D157" s="258" t="s">
        <v>9</v>
      </c>
      <c r="E157" s="178"/>
      <c r="F157" s="159">
        <f>C157*E157</f>
        <v>0</v>
      </c>
      <c r="H157" s="166"/>
      <c r="I157" s="175"/>
    </row>
    <row r="158" spans="1:9" x14ac:dyDescent="0.25">
      <c r="A158" s="243"/>
      <c r="B158" s="242"/>
      <c r="C158" s="245"/>
      <c r="D158" s="258"/>
      <c r="E158" s="180"/>
      <c r="F158" s="159"/>
      <c r="H158" s="166"/>
      <c r="I158" s="175"/>
    </row>
    <row r="159" spans="1:9" x14ac:dyDescent="0.25">
      <c r="A159" s="253" t="s">
        <v>20</v>
      </c>
      <c r="B159" s="236" t="s">
        <v>53</v>
      </c>
      <c r="C159" s="278"/>
      <c r="D159" s="238" t="s">
        <v>34</v>
      </c>
      <c r="E159" s="171"/>
      <c r="F159" s="159"/>
      <c r="H159" s="166"/>
      <c r="I159" s="187"/>
    </row>
    <row r="160" spans="1:9" x14ac:dyDescent="0.25">
      <c r="A160" s="253"/>
      <c r="B160" s="261" t="s">
        <v>54</v>
      </c>
      <c r="C160" s="278">
        <v>22</v>
      </c>
      <c r="D160" s="258" t="s">
        <v>9</v>
      </c>
      <c r="E160" s="180"/>
      <c r="F160" s="159">
        <f>C160*E160</f>
        <v>0</v>
      </c>
      <c r="H160" s="166"/>
      <c r="I160" s="187"/>
    </row>
    <row r="161" spans="1:9" x14ac:dyDescent="0.25">
      <c r="A161" s="253"/>
      <c r="B161" s="242" t="s">
        <v>55</v>
      </c>
      <c r="C161" s="278">
        <v>9</v>
      </c>
      <c r="D161" s="258" t="s">
        <v>9</v>
      </c>
      <c r="E161" s="180"/>
      <c r="F161" s="159">
        <f>C161*E161</f>
        <v>0</v>
      </c>
      <c r="H161" s="166"/>
      <c r="I161" s="187"/>
    </row>
    <row r="162" spans="1:9" x14ac:dyDescent="0.25">
      <c r="A162" s="253"/>
      <c r="B162" s="242" t="s">
        <v>56</v>
      </c>
      <c r="C162" s="278">
        <v>5</v>
      </c>
      <c r="D162" s="258" t="s">
        <v>9</v>
      </c>
      <c r="E162" s="180"/>
      <c r="F162" s="159">
        <f>C162*E162</f>
        <v>0</v>
      </c>
      <c r="H162" s="166"/>
      <c r="I162" s="187"/>
    </row>
    <row r="163" spans="1:9" x14ac:dyDescent="0.25">
      <c r="A163" s="253"/>
      <c r="B163" s="242"/>
      <c r="C163" s="245"/>
      <c r="D163" s="258"/>
      <c r="E163" s="180"/>
      <c r="F163" s="159"/>
      <c r="H163" s="467"/>
    </row>
    <row r="164" spans="1:9" x14ac:dyDescent="0.25">
      <c r="A164" s="253" t="s">
        <v>7</v>
      </c>
      <c r="B164" s="236" t="s">
        <v>57</v>
      </c>
      <c r="C164" s="237"/>
      <c r="D164" s="238"/>
      <c r="E164" s="171"/>
      <c r="F164" s="159"/>
      <c r="H164" s="467"/>
    </row>
    <row r="165" spans="1:9" ht="30" x14ac:dyDescent="0.25">
      <c r="A165" s="253"/>
      <c r="B165" s="242" t="s">
        <v>58</v>
      </c>
      <c r="C165" s="245">
        <v>30</v>
      </c>
      <c r="D165" s="258" t="s">
        <v>9</v>
      </c>
      <c r="E165" s="180"/>
      <c r="F165" s="159">
        <f>C165*E165</f>
        <v>0</v>
      </c>
      <c r="H165" s="186"/>
    </row>
    <row r="166" spans="1:9" x14ac:dyDescent="0.25">
      <c r="A166" s="253"/>
      <c r="B166" s="242"/>
      <c r="C166" s="245"/>
      <c r="D166" s="258"/>
      <c r="E166" s="180"/>
      <c r="F166" s="388"/>
    </row>
    <row r="167" spans="1:9" x14ac:dyDescent="0.25">
      <c r="A167" s="280" t="s">
        <v>141</v>
      </c>
      <c r="B167" s="289" t="s">
        <v>142</v>
      </c>
      <c r="C167" s="287"/>
      <c r="D167" s="288"/>
      <c r="E167" s="190"/>
      <c r="F167" s="398"/>
    </row>
    <row r="168" spans="1:9" ht="30" x14ac:dyDescent="0.25">
      <c r="A168" s="280"/>
      <c r="B168" s="286" t="s">
        <v>143</v>
      </c>
      <c r="C168" s="287" t="s">
        <v>140</v>
      </c>
      <c r="D168" s="288" t="s">
        <v>144</v>
      </c>
      <c r="E168" s="190"/>
      <c r="F168" s="159">
        <f>E168</f>
        <v>0</v>
      </c>
    </row>
    <row r="169" spans="1:9" x14ac:dyDescent="0.25">
      <c r="A169" s="290"/>
      <c r="B169" s="291"/>
      <c r="C169" s="292"/>
      <c r="D169" s="293"/>
      <c r="E169" s="191"/>
      <c r="F169" s="399"/>
    </row>
    <row r="170" spans="1:9" x14ac:dyDescent="0.25">
      <c r="A170" s="294"/>
      <c r="B170" s="295" t="s">
        <v>22</v>
      </c>
      <c r="C170" s="296"/>
      <c r="D170" s="296"/>
      <c r="E170" s="192"/>
      <c r="F170" s="400">
        <f>SUM(F120:F169)</f>
        <v>0</v>
      </c>
    </row>
    <row r="171" spans="1:9" x14ac:dyDescent="0.25">
      <c r="A171" s="297"/>
      <c r="B171" s="524"/>
      <c r="C171" s="299"/>
      <c r="D171" s="299"/>
      <c r="E171" s="193"/>
      <c r="F171" s="401"/>
    </row>
    <row r="172" spans="1:9" x14ac:dyDescent="0.25">
      <c r="A172" s="300"/>
      <c r="B172" s="301"/>
      <c r="C172" s="302"/>
      <c r="D172" s="302"/>
      <c r="E172" s="194"/>
      <c r="F172" s="916"/>
    </row>
    <row r="173" spans="1:9" x14ac:dyDescent="0.25">
      <c r="A173" s="303" t="str">
        <f>A1</f>
        <v>BILL NO. 11:  TYPE 3B INTERNAL INSTALLATIONS</v>
      </c>
      <c r="B173" s="304"/>
      <c r="C173" s="305"/>
      <c r="D173" s="306"/>
      <c r="E173" s="195"/>
      <c r="F173" s="917"/>
    </row>
    <row r="174" spans="1:9" x14ac:dyDescent="0.25">
      <c r="A174" s="1015" t="s">
        <v>0</v>
      </c>
      <c r="B174" s="1017" t="s">
        <v>1</v>
      </c>
      <c r="C174" s="1019" t="s">
        <v>4</v>
      </c>
      <c r="D174" s="1021" t="s">
        <v>5</v>
      </c>
      <c r="E174" s="167" t="s">
        <v>2</v>
      </c>
      <c r="F174" s="157" t="s">
        <v>6</v>
      </c>
    </row>
    <row r="175" spans="1:9" x14ac:dyDescent="0.25">
      <c r="A175" s="1016"/>
      <c r="B175" s="1018"/>
      <c r="C175" s="1020"/>
      <c r="D175" s="1022"/>
      <c r="E175" s="168" t="s">
        <v>3</v>
      </c>
      <c r="F175" s="158" t="s">
        <v>3</v>
      </c>
    </row>
    <row r="176" spans="1:9" x14ac:dyDescent="0.25">
      <c r="A176" s="231"/>
      <c r="B176" s="232"/>
      <c r="C176" s="233"/>
      <c r="D176" s="234"/>
      <c r="E176" s="169"/>
      <c r="F176" s="386"/>
    </row>
    <row r="177" spans="1:6" x14ac:dyDescent="0.25">
      <c r="A177" s="307" t="s">
        <v>59</v>
      </c>
      <c r="B177" s="251" t="s">
        <v>60</v>
      </c>
      <c r="C177" s="266"/>
      <c r="D177" s="258"/>
      <c r="E177" s="178"/>
      <c r="F177" s="395"/>
    </row>
    <row r="178" spans="1:6" ht="90" x14ac:dyDescent="0.25">
      <c r="A178" s="241"/>
      <c r="B178" s="263" t="s">
        <v>61</v>
      </c>
      <c r="C178" s="266"/>
      <c r="D178" s="258"/>
      <c r="E178" s="178"/>
      <c r="F178" s="395"/>
    </row>
    <row r="179" spans="1:6" x14ac:dyDescent="0.25">
      <c r="A179" s="253" t="s">
        <v>8</v>
      </c>
      <c r="B179" s="236" t="s">
        <v>62</v>
      </c>
      <c r="C179" s="237"/>
      <c r="D179" s="238"/>
      <c r="E179" s="171"/>
      <c r="F179" s="387"/>
    </row>
    <row r="180" spans="1:6" x14ac:dyDescent="0.25">
      <c r="A180" s="253"/>
      <c r="B180" s="242" t="s">
        <v>63</v>
      </c>
      <c r="C180" s="245">
        <v>70</v>
      </c>
      <c r="D180" s="258" t="s">
        <v>30</v>
      </c>
      <c r="E180" s="178"/>
      <c r="F180" s="159">
        <f>C180*E180</f>
        <v>0</v>
      </c>
    </row>
    <row r="181" spans="1:6" x14ac:dyDescent="0.25">
      <c r="A181" s="253"/>
      <c r="B181" s="242" t="s">
        <v>111</v>
      </c>
      <c r="C181" s="245">
        <v>98</v>
      </c>
      <c r="D181" s="258" t="s">
        <v>30</v>
      </c>
      <c r="E181" s="178"/>
      <c r="F181" s="159">
        <f>C181*E181</f>
        <v>0</v>
      </c>
    </row>
    <row r="182" spans="1:6" x14ac:dyDescent="0.25">
      <c r="A182" s="253"/>
      <c r="B182" s="242" t="s">
        <v>109</v>
      </c>
      <c r="C182" s="245">
        <v>60</v>
      </c>
      <c r="D182" s="258" t="s">
        <v>30</v>
      </c>
      <c r="E182" s="178"/>
      <c r="F182" s="159">
        <f>C182*E182</f>
        <v>0</v>
      </c>
    </row>
    <row r="183" spans="1:6" x14ac:dyDescent="0.25">
      <c r="A183" s="253"/>
      <c r="B183" s="242" t="s">
        <v>110</v>
      </c>
      <c r="C183" s="245">
        <v>38</v>
      </c>
      <c r="D183" s="258" t="s">
        <v>30</v>
      </c>
      <c r="E183" s="178"/>
      <c r="F183" s="159">
        <f>C183*E183</f>
        <v>0</v>
      </c>
    </row>
    <row r="184" spans="1:6" x14ac:dyDescent="0.25">
      <c r="A184" s="241"/>
      <c r="B184" s="242"/>
      <c r="C184" s="245"/>
      <c r="D184" s="258"/>
      <c r="E184" s="178"/>
      <c r="F184" s="389"/>
    </row>
    <row r="185" spans="1:6" x14ac:dyDescent="0.25">
      <c r="A185" s="253" t="s">
        <v>11</v>
      </c>
      <c r="B185" s="236" t="s">
        <v>65</v>
      </c>
      <c r="C185" s="237"/>
      <c r="D185" s="238"/>
      <c r="E185" s="171"/>
      <c r="F185" s="389"/>
    </row>
    <row r="186" spans="1:6" x14ac:dyDescent="0.25">
      <c r="A186" s="253"/>
      <c r="B186" s="242" t="s">
        <v>66</v>
      </c>
      <c r="C186" s="245">
        <v>16</v>
      </c>
      <c r="D186" s="258" t="s">
        <v>9</v>
      </c>
      <c r="E186" s="178"/>
      <c r="F186" s="159">
        <f>C186*E186</f>
        <v>0</v>
      </c>
    </row>
    <row r="187" spans="1:6" x14ac:dyDescent="0.25">
      <c r="A187" s="253"/>
      <c r="B187" s="242" t="s">
        <v>64</v>
      </c>
      <c r="C187" s="245">
        <v>14</v>
      </c>
      <c r="D187" s="258" t="s">
        <v>30</v>
      </c>
      <c r="E187" s="178"/>
      <c r="F187" s="159">
        <f t="shared" ref="F187:F188" si="0">C187*E187</f>
        <v>0</v>
      </c>
    </row>
    <row r="188" spans="1:6" x14ac:dyDescent="0.25">
      <c r="A188" s="253"/>
      <c r="B188" s="242" t="s">
        <v>104</v>
      </c>
      <c r="C188" s="245">
        <v>26</v>
      </c>
      <c r="D188" s="258" t="s">
        <v>9</v>
      </c>
      <c r="E188" s="178"/>
      <c r="F188" s="159">
        <f t="shared" si="0"/>
        <v>0</v>
      </c>
    </row>
    <row r="189" spans="1:6" x14ac:dyDescent="0.25">
      <c r="A189" s="253"/>
      <c r="B189" s="242"/>
      <c r="C189" s="245"/>
      <c r="D189" s="258"/>
      <c r="E189" s="178"/>
      <c r="F189" s="389"/>
    </row>
    <row r="190" spans="1:6" x14ac:dyDescent="0.25">
      <c r="A190" s="241" t="s">
        <v>13</v>
      </c>
      <c r="B190" s="246" t="s">
        <v>36</v>
      </c>
      <c r="C190" s="245"/>
      <c r="D190" s="258"/>
      <c r="E190" s="178"/>
      <c r="F190" s="389"/>
    </row>
    <row r="191" spans="1:6" x14ac:dyDescent="0.25">
      <c r="A191" s="253"/>
      <c r="B191" s="242" t="s">
        <v>67</v>
      </c>
      <c r="C191" s="245">
        <v>16</v>
      </c>
      <c r="D191" s="258" t="s">
        <v>9</v>
      </c>
      <c r="E191" s="178"/>
      <c r="F191" s="159">
        <f>C191*E191</f>
        <v>0</v>
      </c>
    </row>
    <row r="192" spans="1:6" x14ac:dyDescent="0.25">
      <c r="A192" s="253"/>
      <c r="B192" s="242" t="s">
        <v>64</v>
      </c>
      <c r="C192" s="245">
        <v>14</v>
      </c>
      <c r="D192" s="258" t="s">
        <v>30</v>
      </c>
      <c r="E192" s="178"/>
      <c r="F192" s="159">
        <f t="shared" ref="F192:F193" si="1">C192*E192</f>
        <v>0</v>
      </c>
    </row>
    <row r="193" spans="1:6" x14ac:dyDescent="0.25">
      <c r="A193" s="253"/>
      <c r="B193" s="242" t="s">
        <v>68</v>
      </c>
      <c r="C193" s="245">
        <v>44</v>
      </c>
      <c r="D193" s="258" t="s">
        <v>9</v>
      </c>
      <c r="E193" s="178"/>
      <c r="F193" s="159">
        <f t="shared" si="1"/>
        <v>0</v>
      </c>
    </row>
    <row r="194" spans="1:6" x14ac:dyDescent="0.25">
      <c r="A194" s="253"/>
      <c r="B194" s="242"/>
      <c r="C194" s="245"/>
      <c r="D194" s="258"/>
      <c r="E194" s="178"/>
      <c r="F194" s="389"/>
    </row>
    <row r="195" spans="1:6" x14ac:dyDescent="0.25">
      <c r="A195" s="241" t="s">
        <v>15</v>
      </c>
      <c r="B195" s="246" t="s">
        <v>69</v>
      </c>
      <c r="C195" s="245"/>
      <c r="D195" s="258"/>
      <c r="E195" s="178"/>
      <c r="F195" s="389"/>
    </row>
    <row r="196" spans="1:6" x14ac:dyDescent="0.25">
      <c r="A196" s="253"/>
      <c r="B196" s="242" t="s">
        <v>70</v>
      </c>
      <c r="C196" s="245">
        <v>11</v>
      </c>
      <c r="D196" s="258" t="s">
        <v>9</v>
      </c>
      <c r="E196" s="178"/>
      <c r="F196" s="159">
        <f>C196*E196</f>
        <v>0</v>
      </c>
    </row>
    <row r="197" spans="1:6" x14ac:dyDescent="0.25">
      <c r="A197" s="253"/>
      <c r="B197" s="242" t="s">
        <v>71</v>
      </c>
      <c r="C197" s="245">
        <v>12</v>
      </c>
      <c r="D197" s="258" t="s">
        <v>9</v>
      </c>
      <c r="E197" s="178"/>
      <c r="F197" s="159">
        <f>C197*E197</f>
        <v>0</v>
      </c>
    </row>
    <row r="198" spans="1:6" x14ac:dyDescent="0.25">
      <c r="A198" s="253"/>
      <c r="B198" s="242"/>
      <c r="C198" s="245"/>
      <c r="D198" s="258"/>
      <c r="E198" s="178"/>
      <c r="F198" s="389"/>
    </row>
    <row r="199" spans="1:6" x14ac:dyDescent="0.25">
      <c r="A199" s="241" t="s">
        <v>17</v>
      </c>
      <c r="B199" s="246" t="s">
        <v>72</v>
      </c>
      <c r="C199" s="245"/>
      <c r="D199" s="258"/>
      <c r="E199" s="178"/>
      <c r="F199" s="389"/>
    </row>
    <row r="200" spans="1:6" x14ac:dyDescent="0.25">
      <c r="A200" s="253"/>
      <c r="B200" s="242" t="s">
        <v>73</v>
      </c>
      <c r="C200" s="245">
        <v>8</v>
      </c>
      <c r="D200" s="258" t="s">
        <v>9</v>
      </c>
      <c r="E200" s="178"/>
      <c r="F200" s="159">
        <f>C200*E200</f>
        <v>0</v>
      </c>
    </row>
    <row r="201" spans="1:6" x14ac:dyDescent="0.25">
      <c r="A201" s="253"/>
      <c r="B201" s="242" t="s">
        <v>74</v>
      </c>
      <c r="C201" s="245">
        <v>16</v>
      </c>
      <c r="D201" s="258" t="s">
        <v>9</v>
      </c>
      <c r="E201" s="178"/>
      <c r="F201" s="159"/>
    </row>
    <row r="202" spans="1:6" x14ac:dyDescent="0.25">
      <c r="A202" s="241"/>
      <c r="B202" s="242"/>
      <c r="C202" s="245"/>
      <c r="D202" s="258"/>
      <c r="E202" s="178"/>
      <c r="F202" s="389"/>
    </row>
    <row r="203" spans="1:6" x14ac:dyDescent="0.25">
      <c r="A203" s="241" t="s">
        <v>20</v>
      </c>
      <c r="B203" s="242" t="s">
        <v>103</v>
      </c>
      <c r="C203" s="245">
        <v>15</v>
      </c>
      <c r="D203" s="258" t="s">
        <v>9</v>
      </c>
      <c r="E203" s="178"/>
      <c r="F203" s="159">
        <f>C203*E203</f>
        <v>0</v>
      </c>
    </row>
    <row r="204" spans="1:6" x14ac:dyDescent="0.25">
      <c r="A204" s="241"/>
      <c r="B204" s="242"/>
      <c r="C204" s="245"/>
      <c r="D204" s="258"/>
      <c r="E204" s="178"/>
      <c r="F204" s="389"/>
    </row>
    <row r="205" spans="1:6" x14ac:dyDescent="0.25">
      <c r="A205" s="253" t="s">
        <v>7</v>
      </c>
      <c r="B205" s="242" t="s">
        <v>75</v>
      </c>
      <c r="C205" s="245">
        <v>9</v>
      </c>
      <c r="D205" s="258" t="s">
        <v>9</v>
      </c>
      <c r="E205" s="178"/>
      <c r="F205" s="159">
        <f>C205*E205</f>
        <v>0</v>
      </c>
    </row>
    <row r="206" spans="1:6" x14ac:dyDescent="0.25">
      <c r="A206" s="253"/>
      <c r="B206" s="242"/>
      <c r="C206" s="245"/>
      <c r="D206" s="258"/>
      <c r="E206" s="178"/>
      <c r="F206" s="389"/>
    </row>
    <row r="207" spans="1:6" x14ac:dyDescent="0.25">
      <c r="A207" s="241" t="s">
        <v>21</v>
      </c>
      <c r="B207" s="242" t="s">
        <v>76</v>
      </c>
      <c r="C207" s="245">
        <v>12</v>
      </c>
      <c r="D207" s="258" t="s">
        <v>9</v>
      </c>
      <c r="E207" s="178"/>
      <c r="F207" s="159">
        <f>C207*E207</f>
        <v>0</v>
      </c>
    </row>
    <row r="208" spans="1:6" x14ac:dyDescent="0.25">
      <c r="A208" s="235"/>
      <c r="B208" s="261"/>
      <c r="C208" s="259"/>
      <c r="D208" s="258"/>
      <c r="E208" s="196"/>
      <c r="F208" s="395"/>
    </row>
    <row r="209" spans="1:6" x14ac:dyDescent="0.25">
      <c r="A209" s="235"/>
      <c r="B209" s="261"/>
      <c r="C209" s="245"/>
      <c r="D209" s="258"/>
      <c r="E209" s="178"/>
      <c r="F209" s="888"/>
    </row>
    <row r="210" spans="1:6" x14ac:dyDescent="0.25">
      <c r="A210" s="235"/>
      <c r="B210" s="261"/>
      <c r="C210" s="259"/>
      <c r="D210" s="258"/>
      <c r="E210" s="196"/>
      <c r="F210" s="395"/>
    </row>
    <row r="211" spans="1:6" x14ac:dyDescent="0.25">
      <c r="A211" s="235"/>
      <c r="B211" s="261"/>
      <c r="C211" s="259"/>
      <c r="D211" s="258"/>
      <c r="E211" s="196"/>
      <c r="F211" s="395"/>
    </row>
    <row r="212" spans="1:6" x14ac:dyDescent="0.25">
      <c r="A212" s="235"/>
      <c r="B212" s="261"/>
      <c r="C212" s="259"/>
      <c r="D212" s="258"/>
      <c r="E212" s="196"/>
      <c r="F212" s="395"/>
    </row>
    <row r="213" spans="1:6" x14ac:dyDescent="0.25">
      <c r="A213" s="235"/>
      <c r="B213" s="261"/>
      <c r="C213" s="259"/>
      <c r="D213" s="258"/>
      <c r="E213" s="196"/>
      <c r="F213" s="395"/>
    </row>
    <row r="214" spans="1:6" x14ac:dyDescent="0.25">
      <c r="A214" s="235"/>
      <c r="B214" s="261"/>
      <c r="C214" s="259"/>
      <c r="D214" s="258"/>
      <c r="E214" s="196"/>
      <c r="F214" s="395"/>
    </row>
    <row r="215" spans="1:6" x14ac:dyDescent="0.25">
      <c r="A215" s="235"/>
      <c r="B215" s="261"/>
      <c r="C215" s="259"/>
      <c r="D215" s="258"/>
      <c r="E215" s="196"/>
      <c r="F215" s="395"/>
    </row>
    <row r="216" spans="1:6" x14ac:dyDescent="0.25">
      <c r="A216" s="235"/>
      <c r="B216" s="261"/>
      <c r="C216" s="259"/>
      <c r="D216" s="258"/>
      <c r="E216" s="196"/>
      <c r="F216" s="395"/>
    </row>
    <row r="217" spans="1:6" x14ac:dyDescent="0.25">
      <c r="A217" s="235"/>
      <c r="B217" s="261"/>
      <c r="C217" s="259"/>
      <c r="D217" s="258"/>
      <c r="E217" s="196"/>
      <c r="F217" s="395"/>
    </row>
    <row r="218" spans="1:6" x14ac:dyDescent="0.25">
      <c r="A218" s="235"/>
      <c r="B218" s="261"/>
      <c r="C218" s="259"/>
      <c r="D218" s="258"/>
      <c r="E218" s="196"/>
      <c r="F218" s="395"/>
    </row>
    <row r="219" spans="1:6" x14ac:dyDescent="0.25">
      <c r="A219" s="235"/>
      <c r="B219" s="261"/>
      <c r="C219" s="259"/>
      <c r="D219" s="258"/>
      <c r="E219" s="196"/>
      <c r="F219" s="395"/>
    </row>
    <row r="220" spans="1:6" x14ac:dyDescent="0.25">
      <c r="A220" s="235"/>
      <c r="B220" s="261"/>
      <c r="C220" s="259"/>
      <c r="D220" s="258"/>
      <c r="E220" s="196"/>
      <c r="F220" s="395"/>
    </row>
    <row r="221" spans="1:6" x14ac:dyDescent="0.25">
      <c r="A221" s="235"/>
      <c r="B221" s="261"/>
      <c r="C221" s="259"/>
      <c r="D221" s="258"/>
      <c r="E221" s="196"/>
      <c r="F221" s="395"/>
    </row>
    <row r="222" spans="1:6" x14ac:dyDescent="0.25">
      <c r="A222" s="235"/>
      <c r="B222" s="261"/>
      <c r="C222" s="259"/>
      <c r="D222" s="258"/>
      <c r="E222" s="196"/>
      <c r="F222" s="395"/>
    </row>
    <row r="223" spans="1:6" x14ac:dyDescent="0.25">
      <c r="A223" s="235"/>
      <c r="B223" s="261"/>
      <c r="C223" s="259"/>
      <c r="D223" s="258"/>
      <c r="E223" s="196"/>
      <c r="F223" s="395"/>
    </row>
    <row r="224" spans="1:6" x14ac:dyDescent="0.25">
      <c r="A224" s="235"/>
      <c r="B224" s="261"/>
      <c r="C224" s="259"/>
      <c r="D224" s="258"/>
      <c r="E224" s="196"/>
      <c r="F224" s="395"/>
    </row>
    <row r="225" spans="1:6" x14ac:dyDescent="0.25">
      <c r="A225" s="235"/>
      <c r="B225" s="261"/>
      <c r="C225" s="259"/>
      <c r="D225" s="258"/>
      <c r="E225" s="196"/>
      <c r="F225" s="395"/>
    </row>
    <row r="226" spans="1:6" x14ac:dyDescent="0.25">
      <c r="A226" s="235"/>
      <c r="B226" s="261"/>
      <c r="C226" s="259"/>
      <c r="D226" s="258"/>
      <c r="E226" s="196"/>
      <c r="F226" s="395"/>
    </row>
    <row r="227" spans="1:6" x14ac:dyDescent="0.25">
      <c r="A227" s="235"/>
      <c r="B227" s="261"/>
      <c r="C227" s="259"/>
      <c r="D227" s="258"/>
      <c r="E227" s="196"/>
      <c r="F227" s="395"/>
    </row>
    <row r="228" spans="1:6" x14ac:dyDescent="0.25">
      <c r="A228" s="235"/>
      <c r="B228" s="261"/>
      <c r="C228" s="259"/>
      <c r="D228" s="258"/>
      <c r="E228" s="196"/>
      <c r="F228" s="395"/>
    </row>
    <row r="229" spans="1:6" x14ac:dyDescent="0.25">
      <c r="A229" s="241"/>
      <c r="B229" s="242"/>
      <c r="C229" s="245"/>
      <c r="D229" s="258"/>
      <c r="E229" s="178"/>
      <c r="F229" s="395"/>
    </row>
    <row r="230" spans="1:6" x14ac:dyDescent="0.25">
      <c r="A230" s="294"/>
      <c r="B230" s="312" t="s">
        <v>22</v>
      </c>
      <c r="C230" s="296"/>
      <c r="D230" s="296"/>
      <c r="E230" s="192"/>
      <c r="F230" s="400">
        <f>SUM(F177:F229)</f>
        <v>0</v>
      </c>
    </row>
    <row r="231" spans="1:6" x14ac:dyDescent="0.25">
      <c r="A231" s="297"/>
      <c r="B231" s="298"/>
      <c r="C231" s="299"/>
      <c r="D231" s="299"/>
      <c r="E231" s="193"/>
      <c r="F231" s="401"/>
    </row>
    <row r="232" spans="1:6" x14ac:dyDescent="0.25">
      <c r="A232" s="361"/>
      <c r="B232" s="362" t="s">
        <v>343</v>
      </c>
      <c r="F232" s="405"/>
    </row>
    <row r="233" spans="1:6" x14ac:dyDescent="0.25">
      <c r="A233" s="363"/>
      <c r="B233" s="362"/>
      <c r="F233" s="405"/>
    </row>
    <row r="234" spans="1:6" x14ac:dyDescent="0.25">
      <c r="A234" s="364" t="s">
        <v>80</v>
      </c>
      <c r="B234" s="365" t="s">
        <v>1</v>
      </c>
      <c r="C234" s="366"/>
      <c r="D234" s="366"/>
      <c r="E234" s="218"/>
      <c r="F234" s="420" t="s">
        <v>6</v>
      </c>
    </row>
    <row r="235" spans="1:6" x14ac:dyDescent="0.25">
      <c r="A235" s="367"/>
      <c r="B235" s="368"/>
      <c r="C235" s="272"/>
      <c r="D235" s="272"/>
      <c r="E235" s="185"/>
      <c r="F235" s="421" t="s">
        <v>115</v>
      </c>
    </row>
    <row r="236" spans="1:6" x14ac:dyDescent="0.25">
      <c r="A236" s="369"/>
      <c r="B236" s="370"/>
      <c r="C236" s="371"/>
      <c r="D236" s="372"/>
      <c r="E236" s="221"/>
      <c r="F236" s="422"/>
    </row>
    <row r="237" spans="1:6" x14ac:dyDescent="0.25">
      <c r="A237" s="280"/>
      <c r="B237" s="373" t="s">
        <v>214</v>
      </c>
      <c r="C237" s="371"/>
      <c r="D237" s="374"/>
      <c r="E237" s="222"/>
      <c r="F237" s="422"/>
    </row>
    <row r="238" spans="1:6" x14ac:dyDescent="0.25">
      <c r="A238" s="279"/>
      <c r="B238" s="375"/>
      <c r="C238" s="371"/>
      <c r="D238" s="374"/>
      <c r="E238" s="222"/>
      <c r="F238" s="422"/>
    </row>
    <row r="239" spans="1:6" x14ac:dyDescent="0.25">
      <c r="A239" s="235" t="s">
        <v>7</v>
      </c>
      <c r="B239" s="376" t="str">
        <f>B5</f>
        <v>SANITARY FITTINGS - CLIENT SUPPLY</v>
      </c>
      <c r="C239" s="371"/>
      <c r="D239" s="374"/>
      <c r="E239" s="222"/>
      <c r="F239" s="422">
        <f>F63</f>
        <v>270350</v>
      </c>
    </row>
    <row r="240" spans="1:6" x14ac:dyDescent="0.25">
      <c r="A240" s="279"/>
      <c r="B240" s="375"/>
      <c r="C240" s="371"/>
      <c r="D240" s="374"/>
      <c r="E240" s="222"/>
      <c r="F240" s="422"/>
    </row>
    <row r="241" spans="1:6" x14ac:dyDescent="0.25">
      <c r="A241" s="235" t="s">
        <v>23</v>
      </c>
      <c r="B241" s="376" t="str">
        <f>B69</f>
        <v>SANITARY FITTINGS - LABOUR</v>
      </c>
      <c r="C241" s="371"/>
      <c r="D241" s="374"/>
      <c r="E241" s="222"/>
      <c r="F241" s="422">
        <f>F112</f>
        <v>0</v>
      </c>
    </row>
    <row r="242" spans="1:6" x14ac:dyDescent="0.25">
      <c r="A242" s="279"/>
      <c r="B242" s="375"/>
      <c r="C242" s="371"/>
      <c r="D242" s="374"/>
      <c r="E242" s="222"/>
      <c r="F242" s="422"/>
    </row>
    <row r="243" spans="1:6" x14ac:dyDescent="0.25">
      <c r="A243" s="235" t="s">
        <v>23</v>
      </c>
      <c r="B243" s="375" t="str">
        <f>B118</f>
        <v xml:space="preserve">PLUMBING INSTALLATIONS </v>
      </c>
      <c r="C243" s="371"/>
      <c r="D243" s="374"/>
      <c r="E243" s="222"/>
      <c r="F243" s="422">
        <f>F170</f>
        <v>0</v>
      </c>
    </row>
    <row r="244" spans="1:6" x14ac:dyDescent="0.25">
      <c r="A244" s="279"/>
      <c r="B244" s="375"/>
      <c r="C244" s="371"/>
      <c r="D244" s="374"/>
      <c r="E244" s="222"/>
      <c r="F244" s="422"/>
    </row>
    <row r="245" spans="1:6" x14ac:dyDescent="0.25">
      <c r="A245" s="235" t="s">
        <v>59</v>
      </c>
      <c r="B245" s="375" t="str">
        <f>B177</f>
        <v>DRAINAGE INSTALLATIONS</v>
      </c>
      <c r="C245" s="371"/>
      <c r="D245" s="374"/>
      <c r="E245" s="222"/>
      <c r="F245" s="422">
        <f>F230</f>
        <v>0</v>
      </c>
    </row>
    <row r="246" spans="1:6" x14ac:dyDescent="0.25">
      <c r="A246" s="279"/>
      <c r="B246" s="375"/>
      <c r="C246" s="371"/>
      <c r="D246" s="374"/>
      <c r="E246" s="222"/>
      <c r="F246" s="422"/>
    </row>
    <row r="247" spans="1:6" x14ac:dyDescent="0.25">
      <c r="A247" s="235"/>
      <c r="B247" s="375"/>
      <c r="C247" s="371"/>
      <c r="D247" s="374"/>
      <c r="E247" s="222"/>
      <c r="F247" s="422"/>
    </row>
    <row r="248" spans="1:6" x14ac:dyDescent="0.25">
      <c r="A248" s="279"/>
      <c r="B248" s="375"/>
      <c r="C248" s="371"/>
      <c r="D248" s="374"/>
      <c r="E248" s="222"/>
      <c r="F248" s="423"/>
    </row>
    <row r="249" spans="1:6" x14ac:dyDescent="0.25">
      <c r="A249" s="369"/>
      <c r="B249" s="881"/>
      <c r="C249" s="296"/>
      <c r="D249" s="372"/>
      <c r="E249" s="221"/>
      <c r="F249" s="918"/>
    </row>
    <row r="250" spans="1:6" x14ac:dyDescent="0.25">
      <c r="A250" s="279" t="s">
        <v>8</v>
      </c>
      <c r="B250" s="375" t="s">
        <v>231</v>
      </c>
      <c r="C250" s="371"/>
      <c r="D250" s="374"/>
      <c r="E250" s="222"/>
      <c r="F250" s="919">
        <f>SUM(F237:F249)</f>
        <v>270350</v>
      </c>
    </row>
    <row r="251" spans="1:6" x14ac:dyDescent="0.25">
      <c r="A251" s="279"/>
      <c r="B251" s="375"/>
      <c r="C251" s="371"/>
      <c r="D251" s="374"/>
      <c r="E251" s="222"/>
      <c r="F251" s="422"/>
    </row>
    <row r="252" spans="1:6" x14ac:dyDescent="0.25">
      <c r="A252" s="279" t="s">
        <v>11</v>
      </c>
      <c r="B252" s="375" t="s">
        <v>356</v>
      </c>
      <c r="C252" s="371"/>
      <c r="D252" s="374"/>
      <c r="E252" s="222"/>
      <c r="F252" s="919">
        <f>F250*18</f>
        <v>4866300</v>
      </c>
    </row>
    <row r="253" spans="1:6" x14ac:dyDescent="0.25">
      <c r="A253" s="279"/>
      <c r="B253" s="375"/>
      <c r="C253" s="371"/>
      <c r="D253" s="374"/>
      <c r="E253" s="222"/>
      <c r="F253" s="422"/>
    </row>
    <row r="254" spans="1:6" x14ac:dyDescent="0.25">
      <c r="A254" s="279"/>
      <c r="B254" s="375"/>
      <c r="C254" s="371"/>
      <c r="D254" s="374"/>
      <c r="E254" s="222"/>
      <c r="F254" s="422"/>
    </row>
    <row r="255" spans="1:6" x14ac:dyDescent="0.25">
      <c r="A255" s="279"/>
      <c r="B255" s="375"/>
      <c r="C255" s="371"/>
      <c r="D255" s="374"/>
      <c r="E255" s="222"/>
      <c r="F255" s="422"/>
    </row>
    <row r="256" spans="1:6" x14ac:dyDescent="0.25">
      <c r="A256" s="279"/>
      <c r="B256" s="375"/>
      <c r="C256" s="371"/>
      <c r="D256" s="374"/>
      <c r="E256" s="222"/>
      <c r="F256" s="422"/>
    </row>
    <row r="257" spans="1:6" x14ac:dyDescent="0.25">
      <c r="A257" s="279"/>
      <c r="B257" s="375"/>
      <c r="C257" s="371"/>
      <c r="D257" s="374"/>
      <c r="E257" s="222"/>
      <c r="F257" s="422"/>
    </row>
    <row r="258" spans="1:6" x14ac:dyDescent="0.25">
      <c r="A258" s="279"/>
      <c r="B258" s="375"/>
      <c r="C258" s="371"/>
      <c r="D258" s="374"/>
      <c r="E258" s="222"/>
      <c r="F258" s="422"/>
    </row>
    <row r="259" spans="1:6" x14ac:dyDescent="0.25">
      <c r="A259" s="279"/>
      <c r="B259" s="375"/>
      <c r="C259" s="371"/>
      <c r="D259" s="374"/>
      <c r="E259" s="222"/>
      <c r="F259" s="422"/>
    </row>
    <row r="260" spans="1:6" x14ac:dyDescent="0.25">
      <c r="A260" s="279"/>
      <c r="B260" s="375"/>
      <c r="C260" s="371"/>
      <c r="D260" s="374"/>
      <c r="E260" s="222"/>
      <c r="F260" s="422"/>
    </row>
    <row r="261" spans="1:6" x14ac:dyDescent="0.25">
      <c r="A261" s="279"/>
      <c r="B261" s="375"/>
      <c r="C261" s="371"/>
      <c r="D261" s="374"/>
      <c r="E261" s="222"/>
      <c r="F261" s="422"/>
    </row>
    <row r="262" spans="1:6" x14ac:dyDescent="0.25">
      <c r="A262" s="279"/>
      <c r="B262" s="375"/>
      <c r="C262" s="371"/>
      <c r="D262" s="374"/>
      <c r="E262" s="222"/>
      <c r="F262" s="422"/>
    </row>
    <row r="263" spans="1:6" x14ac:dyDescent="0.25">
      <c r="A263" s="279"/>
      <c r="B263" s="375"/>
      <c r="C263" s="371"/>
      <c r="D263" s="374"/>
      <c r="E263" s="222"/>
      <c r="F263" s="422"/>
    </row>
    <row r="264" spans="1:6" x14ac:dyDescent="0.25">
      <c r="A264" s="279"/>
      <c r="B264" s="375"/>
      <c r="C264" s="371"/>
      <c r="D264" s="374"/>
      <c r="E264" s="222"/>
      <c r="F264" s="422"/>
    </row>
    <row r="265" spans="1:6" x14ac:dyDescent="0.25">
      <c r="A265" s="279"/>
      <c r="B265" s="375"/>
      <c r="C265" s="371"/>
      <c r="D265" s="374"/>
      <c r="E265" s="222"/>
      <c r="F265" s="422"/>
    </row>
    <row r="266" spans="1:6" x14ac:dyDescent="0.25">
      <c r="A266" s="279"/>
      <c r="B266" s="375"/>
      <c r="C266" s="371"/>
      <c r="D266" s="374"/>
      <c r="E266" s="222"/>
      <c r="F266" s="422"/>
    </row>
    <row r="267" spans="1:6" x14ac:dyDescent="0.25">
      <c r="A267" s="279"/>
      <c r="B267" s="375"/>
      <c r="C267" s="371"/>
      <c r="D267" s="374"/>
      <c r="E267" s="222"/>
      <c r="F267" s="422"/>
    </row>
    <row r="268" spans="1:6" x14ac:dyDescent="0.25">
      <c r="A268" s="279"/>
      <c r="B268" s="375"/>
      <c r="C268" s="371"/>
      <c r="D268" s="374"/>
      <c r="E268" s="222"/>
      <c r="F268" s="422"/>
    </row>
    <row r="269" spans="1:6" x14ac:dyDescent="0.25">
      <c r="A269" s="279"/>
      <c r="B269" s="375"/>
      <c r="C269" s="371"/>
      <c r="D269" s="374"/>
      <c r="E269" s="222"/>
      <c r="F269" s="422"/>
    </row>
    <row r="270" spans="1:6" x14ac:dyDescent="0.25">
      <c r="A270" s="279"/>
      <c r="B270" s="375"/>
      <c r="C270" s="371"/>
      <c r="D270" s="374"/>
      <c r="E270" s="222"/>
      <c r="F270" s="422"/>
    </row>
    <row r="271" spans="1:6" x14ac:dyDescent="0.25">
      <c r="A271" s="279"/>
      <c r="B271" s="375"/>
      <c r="C271" s="371"/>
      <c r="D271" s="374"/>
      <c r="E271" s="222"/>
      <c r="F271" s="422"/>
    </row>
    <row r="272" spans="1:6" x14ac:dyDescent="0.25">
      <c r="A272" s="279"/>
      <c r="B272" s="375"/>
      <c r="C272" s="371"/>
      <c r="D272" s="374"/>
      <c r="E272" s="222"/>
      <c r="F272" s="422"/>
    </row>
    <row r="273" spans="1:6" x14ac:dyDescent="0.25">
      <c r="A273" s="279"/>
      <c r="B273" s="375"/>
      <c r="C273" s="371"/>
      <c r="D273" s="374"/>
      <c r="E273" s="222"/>
      <c r="F273" s="422"/>
    </row>
    <row r="274" spans="1:6" x14ac:dyDescent="0.25">
      <c r="A274" s="279"/>
      <c r="B274" s="375"/>
      <c r="C274" s="371"/>
      <c r="D274" s="374"/>
      <c r="E274" s="222"/>
      <c r="F274" s="422"/>
    </row>
    <row r="275" spans="1:6" x14ac:dyDescent="0.25">
      <c r="A275" s="279"/>
      <c r="B275" s="375"/>
      <c r="C275" s="371"/>
      <c r="D275" s="374"/>
      <c r="E275" s="222"/>
      <c r="F275" s="422"/>
    </row>
    <row r="276" spans="1:6" x14ac:dyDescent="0.25">
      <c r="A276" s="279"/>
      <c r="B276" s="375"/>
      <c r="C276" s="371"/>
      <c r="D276" s="374"/>
      <c r="E276" s="222"/>
      <c r="F276" s="422"/>
    </row>
    <row r="277" spans="1:6" x14ac:dyDescent="0.25">
      <c r="A277" s="279"/>
      <c r="B277" s="375"/>
      <c r="C277" s="371"/>
      <c r="D277" s="374"/>
      <c r="E277" s="222"/>
      <c r="F277" s="422"/>
    </row>
    <row r="278" spans="1:6" x14ac:dyDescent="0.25">
      <c r="A278" s="279"/>
      <c r="B278" s="375"/>
      <c r="C278" s="371"/>
      <c r="D278" s="374"/>
      <c r="E278" s="222"/>
      <c r="F278" s="422"/>
    </row>
    <row r="279" spans="1:6" x14ac:dyDescent="0.25">
      <c r="A279" s="279"/>
      <c r="B279" s="375"/>
      <c r="C279" s="371"/>
      <c r="D279" s="374"/>
      <c r="E279" s="222"/>
      <c r="F279" s="422"/>
    </row>
    <row r="280" spans="1:6" x14ac:dyDescent="0.25">
      <c r="A280" s="279"/>
      <c r="B280" s="375"/>
      <c r="C280" s="371"/>
      <c r="D280" s="374"/>
      <c r="E280" s="222"/>
      <c r="F280" s="422"/>
    </row>
    <row r="281" spans="1:6" x14ac:dyDescent="0.25">
      <c r="A281" s="279"/>
      <c r="B281" s="375"/>
      <c r="C281" s="371"/>
      <c r="D281" s="374"/>
      <c r="E281" s="222"/>
      <c r="F281" s="422"/>
    </row>
    <row r="282" spans="1:6" x14ac:dyDescent="0.25">
      <c r="A282" s="279"/>
      <c r="B282" s="375"/>
      <c r="C282" s="371"/>
      <c r="D282" s="374"/>
      <c r="E282" s="222"/>
      <c r="F282" s="422"/>
    </row>
    <row r="283" spans="1:6" x14ac:dyDescent="0.25">
      <c r="A283" s="279"/>
      <c r="B283" s="375"/>
      <c r="C283" s="371"/>
      <c r="D283" s="374"/>
      <c r="E283" s="222"/>
      <c r="F283" s="422"/>
    </row>
    <row r="284" spans="1:6" x14ac:dyDescent="0.25">
      <c r="A284" s="279"/>
      <c r="B284" s="375"/>
      <c r="C284" s="371"/>
      <c r="D284" s="374"/>
      <c r="E284" s="222"/>
      <c r="F284" s="422"/>
    </row>
    <row r="285" spans="1:6" x14ac:dyDescent="0.25">
      <c r="A285" s="279"/>
      <c r="B285" s="375"/>
      <c r="C285" s="371"/>
      <c r="D285" s="374"/>
      <c r="E285" s="222"/>
      <c r="F285" s="422"/>
    </row>
    <row r="286" spans="1:6" x14ac:dyDescent="0.25">
      <c r="A286" s="279"/>
      <c r="B286" s="375"/>
      <c r="C286" s="371"/>
      <c r="D286" s="374"/>
      <c r="E286" s="222"/>
      <c r="F286" s="422"/>
    </row>
    <row r="287" spans="1:6" x14ac:dyDescent="0.25">
      <c r="A287" s="279"/>
      <c r="B287" s="375"/>
      <c r="C287" s="371"/>
      <c r="D287" s="374"/>
      <c r="E287" s="222"/>
      <c r="F287" s="422"/>
    </row>
    <row r="288" spans="1:6" x14ac:dyDescent="0.25">
      <c r="A288" s="279"/>
      <c r="B288" s="375"/>
      <c r="C288" s="371"/>
      <c r="D288" s="374"/>
      <c r="E288" s="222"/>
      <c r="F288" s="422"/>
    </row>
    <row r="289" spans="1:6" x14ac:dyDescent="0.25">
      <c r="A289" s="279"/>
      <c r="B289" s="375"/>
      <c r="C289" s="371"/>
      <c r="D289" s="374"/>
      <c r="E289" s="222"/>
      <c r="F289" s="422"/>
    </row>
    <row r="290" spans="1:6" x14ac:dyDescent="0.25">
      <c r="A290" s="279"/>
      <c r="B290" s="375"/>
      <c r="C290" s="371"/>
      <c r="D290" s="374"/>
      <c r="E290" s="222"/>
      <c r="F290" s="422"/>
    </row>
    <row r="291" spans="1:6" x14ac:dyDescent="0.25">
      <c r="A291" s="279"/>
      <c r="B291" s="375"/>
      <c r="C291" s="371"/>
      <c r="D291" s="374"/>
      <c r="E291" s="222"/>
      <c r="F291" s="422"/>
    </row>
    <row r="292" spans="1:6" x14ac:dyDescent="0.25">
      <c r="A292" s="279"/>
      <c r="B292" s="375"/>
      <c r="C292" s="371"/>
      <c r="D292" s="374"/>
      <c r="E292" s="222"/>
      <c r="F292" s="422"/>
    </row>
    <row r="293" spans="1:6" x14ac:dyDescent="0.25">
      <c r="A293" s="279"/>
      <c r="B293" s="375"/>
      <c r="C293" s="371"/>
      <c r="D293" s="374"/>
      <c r="E293" s="222"/>
      <c r="F293" s="422"/>
    </row>
    <row r="294" spans="1:6" x14ac:dyDescent="0.25">
      <c r="A294" s="279"/>
      <c r="B294" s="375"/>
      <c r="C294" s="371"/>
      <c r="D294" s="374"/>
      <c r="E294" s="222"/>
      <c r="F294" s="422"/>
    </row>
    <row r="295" spans="1:6" x14ac:dyDescent="0.25">
      <c r="A295" s="377" t="s">
        <v>13</v>
      </c>
      <c r="B295" s="378" t="s">
        <v>357</v>
      </c>
      <c r="C295" s="379"/>
      <c r="D295" s="380"/>
      <c r="E295" s="225"/>
      <c r="F295" s="920">
        <f>SUM(F252:F294)</f>
        <v>4866300</v>
      </c>
    </row>
    <row r="296" spans="1:6" x14ac:dyDescent="0.25">
      <c r="A296" s="381"/>
      <c r="B296" s="382"/>
      <c r="C296" s="299"/>
      <c r="D296" s="383"/>
      <c r="E296" s="226"/>
      <c r="F296" s="425"/>
    </row>
  </sheetData>
  <sheetProtection algorithmName="SHA-512" hashValue="XCoAmSeYrbJvit4UrMKnA4a5FwvpA1i0NyL337d6YnLHEjF9UGZGVGBZ1vGXb3BZ1EZ0T3eV0/o4w1I1lTzRLg==" saltValue="FepgO7e7B+wghiQljQ2y3A==" spinCount="100000" sheet="1" objects="1" scenarios="1"/>
  <mergeCells count="16">
    <mergeCell ref="A66:A67"/>
    <mergeCell ref="B66:B67"/>
    <mergeCell ref="C66:C67"/>
    <mergeCell ref="D66:D67"/>
    <mergeCell ref="A2:A3"/>
    <mergeCell ref="B2:B3"/>
    <mergeCell ref="C2:C3"/>
    <mergeCell ref="D2:D3"/>
    <mergeCell ref="A115:A116"/>
    <mergeCell ref="B115:B116"/>
    <mergeCell ref="C115:C116"/>
    <mergeCell ref="D115:D116"/>
    <mergeCell ref="A174:A175"/>
    <mergeCell ref="B174:B175"/>
    <mergeCell ref="C174:C175"/>
    <mergeCell ref="D174:D175"/>
  </mergeCells>
  <pageMargins left="0.77291666666666703" right="0.45" top="0.90625" bottom="0.75" header="0.3" footer="0.3"/>
  <pageSetup scale="70" firstPageNumber="49" orientation="portrait" useFirstPageNumber="1" r:id="rId1"/>
  <headerFooter>
    <oddHeader>&amp;C&amp;"Times New Roman,Bold"PROPOSED HOUSING SCHEME ON PLOT LR NO. KAJIADO/KITENGELA/6242 IN KITENGELA, KAJIADO COUNTY
BILL OF QUANTITIES FOR MECHANICAL SERVICES
PLUMBING, DRAINAGE AND FIREFIGHTING INSTALLATIONS</oddHeader>
    <oddFooter>&amp;C&amp;"Times New Roman,Regular"E/&amp;P</oddFooter>
  </headerFooter>
  <rowBreaks count="1" manualBreakCount="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general items</vt:lpstr>
      <vt:lpstr>clubhouse</vt:lpstr>
      <vt:lpstr>Swimming Pool</vt:lpstr>
      <vt:lpstr>2 brm apartments</vt:lpstr>
      <vt:lpstr>3 brm apartments</vt:lpstr>
      <vt:lpstr>1A</vt:lpstr>
      <vt:lpstr>2B</vt:lpstr>
      <vt:lpstr>3A</vt:lpstr>
      <vt:lpstr>3B</vt:lpstr>
      <vt:lpstr>Gatehouse</vt:lpstr>
      <vt:lpstr>external  super</vt:lpstr>
      <vt:lpstr>external  apartments</vt:lpstr>
      <vt:lpstr>collection page external</vt:lpstr>
      <vt:lpstr>irrigation common</vt:lpstr>
      <vt:lpstr>irrigation maissionettes</vt:lpstr>
      <vt:lpstr>irrigation apartments</vt:lpstr>
      <vt:lpstr>collection page irrigation</vt:lpstr>
      <vt:lpstr> SUMMARY PAGE</vt:lpstr>
      <vt:lpstr>schedule of client supply</vt:lpstr>
      <vt:lpstr>'1A'!Print_Area</vt:lpstr>
      <vt:lpstr>'2 brm apartments'!Print_Area</vt:lpstr>
      <vt:lpstr>'2B'!Print_Area</vt:lpstr>
      <vt:lpstr>'3 brm apartments'!Print_Area</vt:lpstr>
      <vt:lpstr>'3A'!Print_Area</vt:lpstr>
      <vt:lpstr>'3B'!Print_Area</vt:lpstr>
      <vt:lpstr>clubhouse!Print_Area</vt:lpstr>
      <vt:lpstr>'collection page external'!Print_Area</vt:lpstr>
      <vt:lpstr>'collection page irrigation'!Print_Area</vt:lpstr>
      <vt:lpstr>'external  apartments'!Print_Area</vt:lpstr>
      <vt:lpstr>'external  super'!Print_Area</vt:lpstr>
      <vt:lpstr>Gatehouse!Print_Area</vt:lpstr>
      <vt:lpstr>'general items'!Print_Area</vt:lpstr>
      <vt:lpstr>'irrigation apartments'!Print_Area</vt:lpstr>
      <vt:lpstr>'irrigation common'!Print_Area</vt:lpstr>
      <vt:lpstr>'irrigation maissionettes'!Print_Area</vt:lpstr>
      <vt:lpstr>'schedule of client supply'!Print_Area</vt:lpstr>
      <vt:lpstr>'Swimming Pool'!Print_Area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EMPAQ-3</dc:creator>
  <cp:lastModifiedBy>Admin</cp:lastModifiedBy>
  <cp:lastPrinted>2023-05-30T08:31:12Z</cp:lastPrinted>
  <dcterms:created xsi:type="dcterms:W3CDTF">2018-01-24T15:25:31Z</dcterms:created>
  <dcterms:modified xsi:type="dcterms:W3CDTF">2023-07-19T13:19:47Z</dcterms:modified>
</cp:coreProperties>
</file>